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C - vzduchotechnika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'D.1.4.C - vzduchotechnika'!$C$81:$K$280</definedName>
    <definedName name="_xlnm.Print_Area" localSheetId="1">'D.1.4.C - vzduchotechnika'!$C$4:$J$36,'D.1.4.C - vzduchotechnika'!$C$42:$J$63,'D.1.4.C - vzduchotechnika'!$C$69:$K$280</definedName>
    <definedName name="_xlnm.Print_Titles" localSheetId="1">'D.1.4.C - vzduchotechnika'!$81:$81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279"/>
  <c r="BH279"/>
  <c r="BG279"/>
  <c r="BF279"/>
  <c r="T279"/>
  <c r="T278"/>
  <c r="R279"/>
  <c r="R278"/>
  <c r="P279"/>
  <c r="P278"/>
  <c r="BK279"/>
  <c r="BK278"/>
  <c r="J278"/>
  <c r="J279"/>
  <c r="BE279"/>
  <c r="J62"/>
  <c r="BI276"/>
  <c r="BH276"/>
  <c r="BG276"/>
  <c r="BF276"/>
  <c r="T276"/>
  <c r="T275"/>
  <c r="T274"/>
  <c r="R276"/>
  <c r="R275"/>
  <c r="R274"/>
  <c r="P276"/>
  <c r="P275"/>
  <c r="P274"/>
  <c r="BK276"/>
  <c r="BK275"/>
  <c r="J275"/>
  <c r="BK274"/>
  <c r="J274"/>
  <c r="J276"/>
  <c r="BE276"/>
  <c r="J61"/>
  <c r="J60"/>
  <c r="BI272"/>
  <c r="BH272"/>
  <c r="BG272"/>
  <c r="BF272"/>
  <c r="T272"/>
  <c r="R272"/>
  <c r="P272"/>
  <c r="BK272"/>
  <c r="J272"/>
  <c r="BE272"/>
  <c r="BI270"/>
  <c r="BH270"/>
  <c r="BG270"/>
  <c r="BF270"/>
  <c r="T270"/>
  <c r="T269"/>
  <c r="R270"/>
  <c r="R269"/>
  <c r="P270"/>
  <c r="P269"/>
  <c r="BK270"/>
  <c r="BK269"/>
  <c r="J269"/>
  <c r="J270"/>
  <c r="BE270"/>
  <c r="J5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6"/>
  <c r="J27"/>
  <c i="1" r="AG52"/>
  <c i="2" r="J85"/>
  <c r="BE85"/>
  <c r="J30"/>
  <c i="1" r="AV52"/>
  <c i="2" r="F30"/>
  <c i="1" r="AZ52"/>
  <c i="2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<sst xmlns="http://schemas.openxmlformats.org/spreadsheetml/2006/main">
  <si>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</si>
  <si>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</si>
  <si>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</si>
  <si>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</si>
  <si>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</si>
  <si>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</si>
  <si>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</si>
  <si>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{0c95dd47-3e0e-498f-b9f6-9229373360ee}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</si>
  <si>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</si>
  <si>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</si>
  <si>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</si>
  <si>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</si>
  <si>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</si>
  <si>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</si>
  <si>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</si>
  <si>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</si>
  <si>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</si>
  <si>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A2018266_3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</si>
  <si>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</si>
  <si>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</si>
  <si>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</t>
  </si>
  <si>
    <t>KSO:</t>
  </si>
  <si>
    <t>CC-CZ:</t>
  </si>
  <si>
    <t>Místo:</t>
  </si>
  <si>
    <t>p.p.č. 35, 32/1 a 34/1 k.ú. Ostašov u Liberce</t>
  </si>
  <si>
    <t>Datum:</t>
  </si>
  <si>
    <t>3. 9. 2018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</si>
  <si>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</si>
  <si>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</si>
  <si>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</si>
  <si>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</si>
  <si>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</si>
  <si>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</si>
  <si>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</si>
  <si>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FS Vision, s.r.o., EnergySim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</si>
  <si>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</si>
  <si>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</si>
  <si>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</si>
  <si>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</si>
  <si>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</si>
  <si>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</si>
  <si>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</si>
  <si>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</si>
  <si>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</si>
  <si>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</si>
  <si>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</si>
  <si>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</si>
  <si>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</si>
  <si>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</si>
  <si>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</si>
  <si>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</si>
  <si>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</si>
  <si>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</si>
  <si>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</si>
  <si>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</si>
  <si>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</si>
  <si>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</si>
  <si>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</si>
  <si>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</si>
  <si>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</si>
  <si>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</si>
  <si>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</si>
  <si>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</si>
  <si>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</si>
  <si>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</si>
  <si>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</si>
  <si>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</si>
  <si>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</si>
  <si>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</si>
  <si>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</si>
  <si>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</si>
  <si>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</si>
  <si>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</si>
  <si>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</si>
  <si>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</si>
  <si>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</si>
  <si>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D.1.4.C</t>
  </si>
  <si>
    <t>vzduchotechnika</t>
  </si>
  <si>
    <t>STA</t>
  </si>
  <si>
    <t>1</t>
  </si>
  <si>
    <t>{eb107f14-f112-4c40-b767-6275bc9cd26f}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</si>
  <si>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</si>
  <si>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</si>
  <si>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</si>
  <si>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</si>
  <si>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</si>
  <si>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</si>
  <si>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</si>
  <si>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</si>
  <si>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D.1.4.C - vzduchotechnika</t>
  </si>
  <si>
    <t xml:space="preserve">"Zpracováno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výkresů." 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</si>
  <si>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</si>
  <si>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</si>
  <si>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</si>
  <si>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</si>
  <si>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</si>
  <si>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</si>
  <si>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751 - Vzduchotechnika</t>
  </si>
  <si>
    <t>HZS - Hodinové zúčtovací sazby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</si>
  <si>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</si>
  <si>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</si>
  <si>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</si>
  <si>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</si>
  <si>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</si>
  <si>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</si>
  <si>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</si>
  <si>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</si>
  <si>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</si>
  <si>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</si>
  <si>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</si>
  <si>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</si>
  <si>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</si>
  <si>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</si>
  <si>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</si>
  <si>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</si>
  <si>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</si>
  <si>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</si>
  <si>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</si>
  <si>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</si>
  <si>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751</t>
  </si>
  <si>
    <t>Vzduchotechnika</t>
  </si>
  <si>
    <t>K</t>
  </si>
  <si>
    <t>751R-VZT1</t>
  </si>
  <si>
    <t>Vzduchotechnická jednotka vnitřní, vzduchový výkon 1450 m3/hod</t>
  </si>
  <si>
    <t>kus</t>
  </si>
  <si>
    <t>4</t>
  </si>
  <si>
    <t>1731984965</t>
  </si>
  <si>
    <t>PP</t>
  </si>
  <si>
    <t>VZT1, vnitřní jednotka, podlahové provedení, vestavěný teplovodní ohřívač, vzduchový výkon 1450 m3/hod</t>
  </si>
  <si>
    <t>751R-VZT2</t>
  </si>
  <si>
    <t>Vzduchotechnická jednotka vnitřní, vzduchový výkon 2025 m3/hod</t>
  </si>
  <si>
    <t>-1142814328</t>
  </si>
  <si>
    <t>VZT2, vnitřní jednotka, podlahové provedení, vestavěný teplovodní ohřívač, vzduchový výkon 2025 m3/hod</t>
  </si>
  <si>
    <t>3</t>
  </si>
  <si>
    <t>751R-VZT3</t>
  </si>
  <si>
    <t>Vzduchotechnická jednotka venkovní, vzduchový výkon 3400 m3/hod</t>
  </si>
  <si>
    <t>1414654263</t>
  </si>
  <si>
    <t>VZT3, venkovní, nástřešní, vč. základového rámu 500 mm, vzduchový výkon 3400 m3/hod</t>
  </si>
  <si>
    <t>751R-VZT4</t>
  </si>
  <si>
    <t>Vzduchotechnická jednotka vnitřní, vzduchový výkon 780 m3/hod</t>
  </si>
  <si>
    <t>-1727485041</t>
  </si>
  <si>
    <t>VZT4, vnitřní, parapetní, vzduchový výkon 780 m3/hod</t>
  </si>
  <si>
    <t>5</t>
  </si>
  <si>
    <t>751R-VZT5</t>
  </si>
  <si>
    <t>Nástěnný ventilátor se zpětnou klapkou, vzduchový výkon 80 m3/hod</t>
  </si>
  <si>
    <t>907328339</t>
  </si>
  <si>
    <t>6</t>
  </si>
  <si>
    <t>751R-VZT10</t>
  </si>
  <si>
    <t>VAV box umožňující regulaci na základě koncentrace CO 2</t>
  </si>
  <si>
    <t>-790071354</t>
  </si>
  <si>
    <t>7</t>
  </si>
  <si>
    <t>751R-VZT11</t>
  </si>
  <si>
    <t>Regulátor otáček VAV</t>
  </si>
  <si>
    <t>-2010021561</t>
  </si>
  <si>
    <t>8</t>
  </si>
  <si>
    <t>751R-VZT12</t>
  </si>
  <si>
    <t>Dotykový ovladač VZT</t>
  </si>
  <si>
    <t>-1178619118</t>
  </si>
  <si>
    <t>9</t>
  </si>
  <si>
    <t>751R-VZT13</t>
  </si>
  <si>
    <t>Ovladač do vlhkého prostředí</t>
  </si>
  <si>
    <t>-1376716237</t>
  </si>
  <si>
    <t>10</t>
  </si>
  <si>
    <t>751R-VZT14</t>
  </si>
  <si>
    <t>Čidlo CO2</t>
  </si>
  <si>
    <t>-1914144551</t>
  </si>
  <si>
    <t>11</t>
  </si>
  <si>
    <t>751R-VZT15</t>
  </si>
  <si>
    <t>Směšovací uzel VZT jednotky, DN 10</t>
  </si>
  <si>
    <t>1908381446</t>
  </si>
  <si>
    <t>Směšovací uzel VZT jednotky, DN 10, přip. dimenze 1", trojcestný směšovací ventil se servopohonem, 2x kulový kohout, oběhové čerpadlo, odvzdušňovací ventil, vypouštěcí ventil</t>
  </si>
  <si>
    <t>12</t>
  </si>
  <si>
    <t>751R-VZT16</t>
  </si>
  <si>
    <t>Směšovací uzel VZT jednotky, DN 15</t>
  </si>
  <si>
    <t>-2063911120</t>
  </si>
  <si>
    <t>Směšovací uzel VZT jednotky, DN 15, přip. dimenze 1", trojcestný směšovací ventil se servopohonem, 2x kulový kohout, oběhové čerpadlo, odvzdušňovací ventil, vypouštěcí ventil</t>
  </si>
  <si>
    <t>13</t>
  </si>
  <si>
    <t>751R-1.1</t>
  </si>
  <si>
    <t>Výustka malá, 300x100/52</t>
  </si>
  <si>
    <t>-363618718</t>
  </si>
  <si>
    <t xml:space="preserve">Výustka malá, 300x100/52, přívodní, jendořadá, stavitelné horizontální lamely, integrovaná regulace průtoku, návrhová průtočná plocha (volná) 0,018m2
</t>
  </si>
  <si>
    <t>14</t>
  </si>
  <si>
    <t>751R-1.2</t>
  </si>
  <si>
    <t>-2004937376</t>
  </si>
  <si>
    <t xml:space="preserve">Výustka malá, 300x100/52, přívodní, plní jen estetickou funkci, nefunkční, jendořadá, stavitelné horizontální lamely, bez regulace
</t>
  </si>
  <si>
    <t>751R-1.3</t>
  </si>
  <si>
    <t>175810903</t>
  </si>
  <si>
    <t>Výustka malá, 300x100/52, přívodní, dvouřadá, stavitelné horizontální a vertikální lamely, integrovaná regulace průtoku, návrhová průtočná plocha (volná) 0,015m2</t>
  </si>
  <si>
    <t>16</t>
  </si>
  <si>
    <t>751R-1.4</t>
  </si>
  <si>
    <t>Výustka malá, 300x200/40</t>
  </si>
  <si>
    <t>-1394070109</t>
  </si>
  <si>
    <t>Výustka malá, 300x200/40, přívodní, dvouřadá, stavitelné horizontální a vertikální lamely, integrovaná regulace průtoku, návrhová průtočná plocha (volná) 0,021m2</t>
  </si>
  <si>
    <t>17</t>
  </si>
  <si>
    <t>751R-1.5</t>
  </si>
  <si>
    <t>Výustka malá, 400x200/40</t>
  </si>
  <si>
    <t>-1295562153</t>
  </si>
  <si>
    <t>Výustka malá, 400x200/40, přívodní, dvouřadá, stavitelné horizontální a vertikální lamely, integrovaná regulace průtoku, návrhová průtočná plocha (volná) 0,024m2</t>
  </si>
  <si>
    <t>18</t>
  </si>
  <si>
    <t>751R-1.6</t>
  </si>
  <si>
    <t>Výustka malá, 400x300/40</t>
  </si>
  <si>
    <t>-561634476</t>
  </si>
  <si>
    <t>Výustka malá, 400x300/40, přívodní, dvouřadá, stavitelné horizontální a vertikální lamely, integrovaná regulace průtoku</t>
  </si>
  <si>
    <t>19</t>
  </si>
  <si>
    <t>751R-1.10</t>
  </si>
  <si>
    <t>Kruhový ventil, o125,20,20/200</t>
  </si>
  <si>
    <t>2050651518</t>
  </si>
  <si>
    <t>Kruhový ventil, o125,20,20/200, odvodní plast</t>
  </si>
  <si>
    <t>20</t>
  </si>
  <si>
    <t>751R-1.11</t>
  </si>
  <si>
    <t>Kruhový ventil, o100,20,20/200</t>
  </si>
  <si>
    <t>1848194526</t>
  </si>
  <si>
    <t>Kruhový ventil, o100,20,20/200, odvodní plast</t>
  </si>
  <si>
    <t>751R-1.12</t>
  </si>
  <si>
    <t>1010714044</t>
  </si>
  <si>
    <t>Kruhový ventil, o100,20,20/200, přívodní plast</t>
  </si>
  <si>
    <t>22</t>
  </si>
  <si>
    <t>751R-1.13</t>
  </si>
  <si>
    <t>Kruhový ventil, o100,20,20/0</t>
  </si>
  <si>
    <t>437200133</t>
  </si>
  <si>
    <t>Kruhový ventil, o100,20,20/0, přívodní plast</t>
  </si>
  <si>
    <t>23</t>
  </si>
  <si>
    <t>751R-1.14</t>
  </si>
  <si>
    <t>295153616</t>
  </si>
  <si>
    <t>Kruhový ventil, o125,20,20/200, přívodní, protipožární</t>
  </si>
  <si>
    <t>24</t>
  </si>
  <si>
    <t>751R-1.15</t>
  </si>
  <si>
    <t>-1790980909</t>
  </si>
  <si>
    <t>Kruhový ventil, o125,20,20/200, odvodní, protipožární</t>
  </si>
  <si>
    <t>25</t>
  </si>
  <si>
    <t>751R-1.16</t>
  </si>
  <si>
    <t>Vířivá výustka VV-A/2H, 300x300,0</t>
  </si>
  <si>
    <t>1917338132</t>
  </si>
  <si>
    <t>Vířivá výustka VV-A/2H, 300x300,0, přívodní, čtvercová čelní deska</t>
  </si>
  <si>
    <t>26</t>
  </si>
  <si>
    <t>751R-1.17</t>
  </si>
  <si>
    <t>VZT nástavec pro přívod vzduchu-boční připojení, 300x300/B140,0,0</t>
  </si>
  <si>
    <t>92300789</t>
  </si>
  <si>
    <t>VZT nástavec pro přívod vzduchu-boční připojení, 300x300/B140,0,0, pro osazení výřivé výustky 300x300</t>
  </si>
  <si>
    <t>27</t>
  </si>
  <si>
    <t>751R-1.18</t>
  </si>
  <si>
    <t>435745282</t>
  </si>
  <si>
    <t>Kruhový ventil, o100,20,20/200, odvodní, protipožární</t>
  </si>
  <si>
    <t>28</t>
  </si>
  <si>
    <t>751R-1.20</t>
  </si>
  <si>
    <t>Výfukový díl čtyřhranný šikmý, 500x500 JO120304.0,0 RAL</t>
  </si>
  <si>
    <t>1607021819</t>
  </si>
  <si>
    <t>29</t>
  </si>
  <si>
    <t>751R-1.21</t>
  </si>
  <si>
    <t>Protidešťová žaluzie, kruhová, d=600 mm</t>
  </si>
  <si>
    <t>357358493</t>
  </si>
  <si>
    <t xml:space="preserve">Protidešťová žaluzie, kruhová, d=600 mm, volná průtočná plocha min. 60% průřezu (1,31m2)
</t>
  </si>
  <si>
    <t>30</t>
  </si>
  <si>
    <t>751R-1.22</t>
  </si>
  <si>
    <t>Výfuková hlavice, o400,0</t>
  </si>
  <si>
    <t>-1538788246</t>
  </si>
  <si>
    <t>31</t>
  </si>
  <si>
    <t>751R-1.23</t>
  </si>
  <si>
    <t>Výfuková hlavice, o355,0</t>
  </si>
  <si>
    <t>432707606</t>
  </si>
  <si>
    <t>32</t>
  </si>
  <si>
    <t>751R-1.24</t>
  </si>
  <si>
    <t>Výfuková hlavice, o250,0</t>
  </si>
  <si>
    <t>742953833</t>
  </si>
  <si>
    <t>33</t>
  </si>
  <si>
    <t>751R-1.25</t>
  </si>
  <si>
    <t>Spiro-výfukové koleno, o250/R250, ochranná mřížka</t>
  </si>
  <si>
    <t>-1564947244</t>
  </si>
  <si>
    <t>34</t>
  </si>
  <si>
    <t>751R-1.26</t>
  </si>
  <si>
    <t>Protidešťová žaluzie, 150x150,0,0,0 RAL</t>
  </si>
  <si>
    <t>-1344112797</t>
  </si>
  <si>
    <t>35</t>
  </si>
  <si>
    <t>751R-3.1</t>
  </si>
  <si>
    <t>Tlumič hluku KUTL, 700x400/750,0,0,0</t>
  </si>
  <si>
    <t>-1762829820</t>
  </si>
  <si>
    <t>36</t>
  </si>
  <si>
    <t>751R-3.2</t>
  </si>
  <si>
    <t>Tlumič hluku KUTL, 750x700/2000,0,0,0</t>
  </si>
  <si>
    <t>1789327876</t>
  </si>
  <si>
    <t>37</t>
  </si>
  <si>
    <t>751R-3.3</t>
  </si>
  <si>
    <t>Tlumič hluku KUTL, 750x700/1000,0,0,0</t>
  </si>
  <si>
    <t>2127737208</t>
  </si>
  <si>
    <t>38</t>
  </si>
  <si>
    <t>751R-3.4</t>
  </si>
  <si>
    <t>Tlumič hluku KUTL, 600x600/750,0,0,0</t>
  </si>
  <si>
    <t>1472276006</t>
  </si>
  <si>
    <t>39</t>
  </si>
  <si>
    <t>751R-3.5</t>
  </si>
  <si>
    <t>Tlumič hluku KUTL, 750x700/1500,0,0,0</t>
  </si>
  <si>
    <t>49434541</t>
  </si>
  <si>
    <t>40</t>
  </si>
  <si>
    <t>751R-3.6</t>
  </si>
  <si>
    <t>Tlumič hluku KUTL, 750x600/1500,0,0,0</t>
  </si>
  <si>
    <t>-1694834201</t>
  </si>
  <si>
    <t>41</t>
  </si>
  <si>
    <t>751R-3.7</t>
  </si>
  <si>
    <t>Tlumič hluku KUTL, 480x400/1000,0,0,0</t>
  </si>
  <si>
    <t>1650916552</t>
  </si>
  <si>
    <t>42</t>
  </si>
  <si>
    <t>751R-3.8</t>
  </si>
  <si>
    <t>Tlumič hluku KRTL kruhový, o250,o300/1000,50</t>
  </si>
  <si>
    <t>-675494655</t>
  </si>
  <si>
    <t>43</t>
  </si>
  <si>
    <t>751R-3.9</t>
  </si>
  <si>
    <t>Tlumič hluku KRTL kruhový, o250,o300/1500,50</t>
  </si>
  <si>
    <t>-859554029</t>
  </si>
  <si>
    <t>44</t>
  </si>
  <si>
    <t>751R-4.1</t>
  </si>
  <si>
    <t>Klapka-čtyřhr.-protiběžná-s ručním ovládáním, RK 280x630/100</t>
  </si>
  <si>
    <t>1286611776</t>
  </si>
  <si>
    <t>45</t>
  </si>
  <si>
    <t>751R-4.2</t>
  </si>
  <si>
    <t>Klapka-čtyřhr.-protiběžná-s ručním ovládáním, RK 280x280/100</t>
  </si>
  <si>
    <t>-154862943</t>
  </si>
  <si>
    <t>46</t>
  </si>
  <si>
    <t>751R-4.3</t>
  </si>
  <si>
    <t>Klapka-čtyřhr.-protiběžná-s ručním ovládáním, RK 280x250/100</t>
  </si>
  <si>
    <t>1330734827</t>
  </si>
  <si>
    <t>47</t>
  </si>
  <si>
    <t>751R-4.4</t>
  </si>
  <si>
    <t>Klapka-čtyřhr.-protiběžná-s ručním ovládáním, RK 250x280/100</t>
  </si>
  <si>
    <t>-1590922112</t>
  </si>
  <si>
    <t>48</t>
  </si>
  <si>
    <t>751R-4.5</t>
  </si>
  <si>
    <t>Regulační klapka kruhová-s ručním ovládáním, RK o160/100</t>
  </si>
  <si>
    <t>688207447</t>
  </si>
  <si>
    <t>49</t>
  </si>
  <si>
    <t>751R-4.6</t>
  </si>
  <si>
    <t>Regulační klapka kruhová-s ručním ovládáním, RK o150/100</t>
  </si>
  <si>
    <t>-264541344</t>
  </si>
  <si>
    <t>50</t>
  </si>
  <si>
    <t>751R-4.7</t>
  </si>
  <si>
    <t>Regulační klapka kruhová-s ručním ovládáním, RK o250/100</t>
  </si>
  <si>
    <t>-661730513</t>
  </si>
  <si>
    <t>51</t>
  </si>
  <si>
    <t>751R-4.8</t>
  </si>
  <si>
    <t>Klapka-čtyřhr.-protiběžná-s ručním ovládáním, RK 280x200/100</t>
  </si>
  <si>
    <t>-2141020172</t>
  </si>
  <si>
    <t>52</t>
  </si>
  <si>
    <t>751R-4.9</t>
  </si>
  <si>
    <t>Regulační klapka kruhová-s ručním ovládáním, RK o125/100</t>
  </si>
  <si>
    <t>842385869</t>
  </si>
  <si>
    <t>53</t>
  </si>
  <si>
    <t>751R-5.1</t>
  </si>
  <si>
    <t>Teplovodní ohřívač, 700x400x200, externí</t>
  </si>
  <si>
    <t>-391688235</t>
  </si>
  <si>
    <t>54</t>
  </si>
  <si>
    <t>751R-5.2</t>
  </si>
  <si>
    <t>Teplovodní ohřívač, 710x380x85, externí</t>
  </si>
  <si>
    <t>1089158797</t>
  </si>
  <si>
    <t>55</t>
  </si>
  <si>
    <t>751R-6.1</t>
  </si>
  <si>
    <t>Revizní dvířka, 400x300,0,0</t>
  </si>
  <si>
    <t>47732359</t>
  </si>
  <si>
    <t>56</t>
  </si>
  <si>
    <t>751R-6.2</t>
  </si>
  <si>
    <t>Revizní dvířka, 300x300,0,0</t>
  </si>
  <si>
    <t>807596006</t>
  </si>
  <si>
    <t>57</t>
  </si>
  <si>
    <t>751R-6.3</t>
  </si>
  <si>
    <t>Pružná vložka čtyřhranná, 500x500,0,0</t>
  </si>
  <si>
    <t>773731134</t>
  </si>
  <si>
    <t>58</t>
  </si>
  <si>
    <t>751R-6.4</t>
  </si>
  <si>
    <t>Pružná vložka čtyřhranná, 400x400,0,0</t>
  </si>
  <si>
    <t>1828313750</t>
  </si>
  <si>
    <t>59</t>
  </si>
  <si>
    <t>751R-6.5</t>
  </si>
  <si>
    <t>Pružná vložka kruhová, o250,0,0,0</t>
  </si>
  <si>
    <t>-677583672</t>
  </si>
  <si>
    <t>60</t>
  </si>
  <si>
    <t>751R-7.1</t>
  </si>
  <si>
    <t>Požární klapka kruhová, o250,1-pozink,0,R-s ručním ovládáním</t>
  </si>
  <si>
    <t>-937026260</t>
  </si>
  <si>
    <t>61</t>
  </si>
  <si>
    <t>751R-7.2</t>
  </si>
  <si>
    <t>Požární klapka čtyřhranná, 315x315,1-pozink,R-s ručním ovládáním</t>
  </si>
  <si>
    <t>1652589836</t>
  </si>
  <si>
    <t>62</t>
  </si>
  <si>
    <t>751R-VZT50</t>
  </si>
  <si>
    <t>Čtyřhranné potrubí z pozink. plechu, vč. tvarovek a spojovacího a závěsového materiálu</t>
  </si>
  <si>
    <t>m2</t>
  </si>
  <si>
    <t>1232637796</t>
  </si>
  <si>
    <t>63</t>
  </si>
  <si>
    <t>751R-VZT51</t>
  </si>
  <si>
    <t>Kruhové Spiro potrubí, vč. tvarovek a spojovacího a závěsového materiálu, D 100</t>
  </si>
  <si>
    <t>m</t>
  </si>
  <si>
    <t>-1472971016</t>
  </si>
  <si>
    <t>64</t>
  </si>
  <si>
    <t>751R-VZT52</t>
  </si>
  <si>
    <t>Kruhové Spiro potrubí, vč. tvarovek a spojovacího a závěsového materiálu, D 125</t>
  </si>
  <si>
    <t>393021990</t>
  </si>
  <si>
    <t>65</t>
  </si>
  <si>
    <t>751R-VZT53</t>
  </si>
  <si>
    <t>Kruhové Spiro potrubí, vč. tvarovek a spojovacího a závěsového materiálu, D 140</t>
  </si>
  <si>
    <t>1279454107</t>
  </si>
  <si>
    <t>66</t>
  </si>
  <si>
    <t>751R-VZT54</t>
  </si>
  <si>
    <t>Kruhové Spiro potrubí, vč. tvarovek a spojovacího a závěsového materiálu, D 150</t>
  </si>
  <si>
    <t>754470365</t>
  </si>
  <si>
    <t>67</t>
  </si>
  <si>
    <t>751R-VZT55</t>
  </si>
  <si>
    <t>Kruhové Spiro potrubí, vč. tvarovek a spojovacího a závěsového materiálu, D 160</t>
  </si>
  <si>
    <t>789353911</t>
  </si>
  <si>
    <t>68</t>
  </si>
  <si>
    <t>751R-VZT56</t>
  </si>
  <si>
    <t>Kruhové Spiro potrubí, vč. tvarovek a spojovacího a závěsového materiálu, D 180</t>
  </si>
  <si>
    <t>1751280940</t>
  </si>
  <si>
    <t>69</t>
  </si>
  <si>
    <t>751R-VZT57</t>
  </si>
  <si>
    <t>Kruhové Spiro potrubí, vč. tvarovek a spojovacího a závěsového materiálu, D 200</t>
  </si>
  <si>
    <t>-1365915612</t>
  </si>
  <si>
    <t>70</t>
  </si>
  <si>
    <t>751R-VZT58</t>
  </si>
  <si>
    <t>Kruhové Spiro potrubí, vč. tvarovek a spojovacího a závěsového materiálu, D 250</t>
  </si>
  <si>
    <t>1682875199</t>
  </si>
  <si>
    <t>71</t>
  </si>
  <si>
    <t>751R-VZT59</t>
  </si>
  <si>
    <t>Kruhové Spiro potrubí, vč. tvarovek a spojovacího a závěsového materiálu, D 280</t>
  </si>
  <si>
    <t>-927710485</t>
  </si>
  <si>
    <t>72</t>
  </si>
  <si>
    <t>751R-VZT60</t>
  </si>
  <si>
    <t>Kruhové Spiro potrubí, vč. tvarovek a spojovacího a závěsového materiálu, D 315</t>
  </si>
  <si>
    <t>-1604718383</t>
  </si>
  <si>
    <t>73</t>
  </si>
  <si>
    <t>751R-VZT61</t>
  </si>
  <si>
    <t>Kruhové Spiro potrubí, vč. tvarovek a spojovacího a závěsového materiálu, D 355</t>
  </si>
  <si>
    <t>-1452005036</t>
  </si>
  <si>
    <t>74</t>
  </si>
  <si>
    <t>751R-VZT62</t>
  </si>
  <si>
    <t>Kruhové Spiro potrubí, vč. tvarovek a spojovacího a závěsového materiálu, D 400</t>
  </si>
  <si>
    <t>469766780</t>
  </si>
  <si>
    <t>75</t>
  </si>
  <si>
    <t>751R-VZT63</t>
  </si>
  <si>
    <t>Ohebné potrubí s akustickým útlumem hluku, D 100</t>
  </si>
  <si>
    <t>-693321436</t>
  </si>
  <si>
    <t>76</t>
  </si>
  <si>
    <t>751R-VZT64</t>
  </si>
  <si>
    <t>Ohebné potrubí s akustickým útlumem hluku, D 125</t>
  </si>
  <si>
    <t>1324984586</t>
  </si>
  <si>
    <t>77</t>
  </si>
  <si>
    <t>751R-VZT65</t>
  </si>
  <si>
    <t>Ohebné potrubí s akustickým útlumem hluku, D 140</t>
  </si>
  <si>
    <t>-1136039526</t>
  </si>
  <si>
    <t>78</t>
  </si>
  <si>
    <t>751R-VZT66</t>
  </si>
  <si>
    <t>Ohebné potrubí s akustickým útlumem hluku, D 160</t>
  </si>
  <si>
    <t>391365155</t>
  </si>
  <si>
    <t>79</t>
  </si>
  <si>
    <t>751R-VZT67</t>
  </si>
  <si>
    <t>Ohebné potrubí s akustickým útlumem hluku, D 250</t>
  </si>
  <si>
    <t>1770694745</t>
  </si>
  <si>
    <t>80</t>
  </si>
  <si>
    <t>751R-VZT68</t>
  </si>
  <si>
    <t>Ohebné potrubí s akustickým útlumem hluku, D 280</t>
  </si>
  <si>
    <t>-606571994</t>
  </si>
  <si>
    <t>81</t>
  </si>
  <si>
    <t>751R-VZT69</t>
  </si>
  <si>
    <t>Ohebné potrubí s akustickým útlumem hluku, D 315</t>
  </si>
  <si>
    <t>1779242446</t>
  </si>
  <si>
    <t>82</t>
  </si>
  <si>
    <t>751R-VZT70</t>
  </si>
  <si>
    <t>Ohebné potrubí s akustickým útlumem hluku, D 355</t>
  </si>
  <si>
    <t>-1653728783</t>
  </si>
  <si>
    <t>83</t>
  </si>
  <si>
    <t>751R-VZT71</t>
  </si>
  <si>
    <t>Ohebné potrubí s akustickým útlumem hluku, D 400</t>
  </si>
  <si>
    <t>-1871556540</t>
  </si>
  <si>
    <t>84</t>
  </si>
  <si>
    <t>751R-VZT72</t>
  </si>
  <si>
    <t>Tepelná izolace z min. vaty s AL polepem, tl. tep. izolace 20mm</t>
  </si>
  <si>
    <t>1080103793</t>
  </si>
  <si>
    <t>85</t>
  </si>
  <si>
    <t>751R-VZT73</t>
  </si>
  <si>
    <t>Oplechování potrubí pozink plechem</t>
  </si>
  <si>
    <t>-879465570</t>
  </si>
  <si>
    <t>86</t>
  </si>
  <si>
    <t>751R-VZT74</t>
  </si>
  <si>
    <t xml:space="preserve">Tepelná izolace z min. vaty s AL polepem, tl. tep. izolace 30mm </t>
  </si>
  <si>
    <t>962503818</t>
  </si>
  <si>
    <t xml:space="preserve">Tepelná izolace z min. vaty s AL polepem, tl. tep. izolace 30mm
Požární izolace s požární odolností 30 min (REI30)
</t>
  </si>
  <si>
    <t>87</t>
  </si>
  <si>
    <t>751R-VZT75</t>
  </si>
  <si>
    <t xml:space="preserve">Tepelná izolace z min. vaty s AL polepem, tl. tep. izolace 50mm </t>
  </si>
  <si>
    <t>-66890825</t>
  </si>
  <si>
    <t xml:space="preserve">Tepelná izolace z min. vaty s AL polepem, tl. tep. izolace 50mm
Požární izolace s požární odolností 30 min (REI30)
</t>
  </si>
  <si>
    <t>88</t>
  </si>
  <si>
    <t>751R-VZT76</t>
  </si>
  <si>
    <t>Plastové potrubí d=400, na prostupu střešní krytinou</t>
  </si>
  <si>
    <t>741578690</t>
  </si>
  <si>
    <t xml:space="preserve">Plastové potrubí d=400, na prostupu střešní krytinou
</t>
  </si>
  <si>
    <t>89</t>
  </si>
  <si>
    <t>751R-VZT77</t>
  </si>
  <si>
    <t>Plastové potrubí d=355, na prostupu střešní krytinou</t>
  </si>
  <si>
    <t>-63647132</t>
  </si>
  <si>
    <t xml:space="preserve">Plastové potrubí d=355, na prostupu střešní krytinou
</t>
  </si>
  <si>
    <t>90</t>
  </si>
  <si>
    <t>751R-VZT78</t>
  </si>
  <si>
    <t>Plastové potrubí d=250, na prostupu střešní krytinou</t>
  </si>
  <si>
    <t>1502941000</t>
  </si>
  <si>
    <t xml:space="preserve">Plastové potrubí d=250, na prostupu střešní krytinou
</t>
  </si>
  <si>
    <t>91</t>
  </si>
  <si>
    <t>998751101</t>
  </si>
  <si>
    <t>Přesun hmot tonážní pro vzduchotechniku v objektech v do 12 m</t>
  </si>
  <si>
    <t>t</t>
  </si>
  <si>
    <t>CS ÚRS 2018 01</t>
  </si>
  <si>
    <t>1949305450</t>
  </si>
  <si>
    <t>Přesun hmot pro vzduchotechniku stanovený z hmotnosti přesunovaného materiálu vodorovná dopravní vzdálenost do 100 m v objektech výšky do 12 m</t>
  </si>
  <si>
    <t>92</t>
  </si>
  <si>
    <t>998751181</t>
  </si>
  <si>
    <t>Příplatek k přesunu hmot tonážní 751 prováděný bez použití mechanizace</t>
  </si>
  <si>
    <t>1475353834</t>
  </si>
  <si>
    <t>Přesun hmot pro vzduchotechniku stanovený z hmotnosti přesunovaného materiálu Příplatek k cenám za přesun prováděný bez použití mechanizace pro jakoukoliv výšku objektu</t>
  </si>
  <si>
    <t>HZS</t>
  </si>
  <si>
    <t>Hodinové zúčtovací sazby</t>
  </si>
  <si>
    <t>93</t>
  </si>
  <si>
    <t>HZS2491</t>
  </si>
  <si>
    <t>Hodinová zúčtovací sazba dělník zednických výpomocí</t>
  </si>
  <si>
    <t>hod</t>
  </si>
  <si>
    <t>512</t>
  </si>
  <si>
    <t>-1357407934</t>
  </si>
  <si>
    <t xml:space="preserve">Hodinové zúčtovací sazby profesí PSV  zednické výpomoci a pomocné práce PSV dělník zednických výpomocí, sekání drážek a prostupů, hrubé zapravení</t>
  </si>
  <si>
    <t>94</t>
  </si>
  <si>
    <t>HZS2492</t>
  </si>
  <si>
    <t xml:space="preserve">Hodinová zúčtovací sazba pomocný dělník PSV  - demontáže stávajících zařízení</t>
  </si>
  <si>
    <t>-1400157951</t>
  </si>
  <si>
    <t xml:space="preserve">Hodinové zúčtovací sazby profesí PSV  zednické výpomoci a pomocné práce PSV pomocný dělník PSV</t>
  </si>
  <si>
    <t>VRN</t>
  </si>
  <si>
    <t>Vedlejší rozpočtové náklady</t>
  </si>
  <si>
    <t>VRN4</t>
  </si>
  <si>
    <t>Inženýrská činnost</t>
  </si>
  <si>
    <t>95</t>
  </si>
  <si>
    <t>043114000</t>
  </si>
  <si>
    <t>Zkoušky komplexní a provozní, uvedení do provozu, měření hlučnosti</t>
  </si>
  <si>
    <t>1024</t>
  </si>
  <si>
    <t>1257148626</t>
  </si>
  <si>
    <t xml:space="preserve">Inženýrská činnost zkoušky a ostatní měření zkoušky  topné, zaregulování soustavy,  uvedení do provozu</t>
  </si>
  <si>
    <t>VRN9</t>
  </si>
  <si>
    <t>Ostatní náklady</t>
  </si>
  <si>
    <t>96</t>
  </si>
  <si>
    <t>091003000</t>
  </si>
  <si>
    <t>Odvoz a likvidace odpadu</t>
  </si>
  <si>
    <t>1496095136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</si>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</sst>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8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0" borderId="1" xfId="0" applyFont="1" applyFill="1" applyBorder="1" applyAlignment="1">
      <alignment horizontal="left" vertical="center"/>
      <protection locked="0"/>
    </xf>
    <xf numFmtId="0" fontId="37" fillId="0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 s="20" t="s">
        <v>8</v>
      </c>
      <c r="BS2" s="21" t="s">
        <v>9</v>
      </c>
      <c r="BT2" s="21" t="s">
        <v>10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ht="36.96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ht="14.4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2" t="s">
        <v>17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18</v>
      </c>
      <c r="BS5" s="21" t="s">
        <v>9</v>
      </c>
    </row>
    <row r="6" ht="36.96" customHeight="1">
      <c r="B6" s="25"/>
      <c r="C6" s="26"/>
      <c r="D6" s="34" t="s">
        <v>19</v>
      </c>
      <c r="E6" s="26"/>
      <c r="F6" s="26"/>
      <c r="G6" s="26"/>
      <c r="H6" s="26"/>
      <c r="I6" s="26"/>
      <c r="J6" s="26"/>
      <c r="K6" s="35" t="s">
        <v>20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9</v>
      </c>
    </row>
    <row r="7" ht="14.4" customHeight="1">
      <c r="B7" s="25"/>
      <c r="C7" s="26"/>
      <c r="D7" s="37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5</v>
      </c>
      <c r="AO7" s="26"/>
      <c r="AP7" s="26"/>
      <c r="AQ7" s="28"/>
      <c r="BE7" s="36"/>
      <c r="BS7" s="21" t="s">
        <v>9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9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9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5</v>
      </c>
      <c r="AO10" s="26"/>
      <c r="AP10" s="26"/>
      <c r="AQ10" s="28"/>
      <c r="BE10" s="36"/>
      <c r="BS10" s="21" t="s">
        <v>9</v>
      </c>
    </row>
    <row r="11" ht="18.48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30</v>
      </c>
      <c r="AL11" s="26"/>
      <c r="AM11" s="26"/>
      <c r="AN11" s="32" t="s">
        <v>5</v>
      </c>
      <c r="AO11" s="26"/>
      <c r="AP11" s="26"/>
      <c r="AQ11" s="28"/>
      <c r="BE11" s="36"/>
      <c r="BS11" s="21" t="s">
        <v>9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9</v>
      </c>
    </row>
    <row r="13" ht="14.4" customHeight="1">
      <c r="B13" s="25"/>
      <c r="C13" s="26"/>
      <c r="D13" s="37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32</v>
      </c>
      <c r="AO13" s="26"/>
      <c r="AP13" s="26"/>
      <c r="AQ13" s="28"/>
      <c r="BE13" s="36"/>
      <c r="BS13" s="21" t="s">
        <v>9</v>
      </c>
    </row>
    <row r="14">
      <c r="B14" s="25"/>
      <c r="C14" s="26"/>
      <c r="D14" s="26"/>
      <c r="E14" s="39" t="s">
        <v>32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30</v>
      </c>
      <c r="AL14" s="26"/>
      <c r="AM14" s="26"/>
      <c r="AN14" s="39" t="s">
        <v>32</v>
      </c>
      <c r="AO14" s="26"/>
      <c r="AP14" s="26"/>
      <c r="AQ14" s="28"/>
      <c r="BE14" s="36"/>
      <c r="BS14" s="21" t="s">
        <v>9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5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30</v>
      </c>
      <c r="AL17" s="26"/>
      <c r="AM17" s="26"/>
      <c r="AN17" s="32" t="s">
        <v>5</v>
      </c>
      <c r="AO17" s="26"/>
      <c r="AP17" s="26"/>
      <c r="AQ17" s="28"/>
      <c r="BE17" s="36"/>
      <c r="BS17" s="21" t="s">
        <v>35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9</v>
      </c>
    </row>
    <row r="19" ht="14.4" customHeight="1">
      <c r="B19" s="25"/>
      <c r="C19" s="26"/>
      <c r="D19" s="37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9</v>
      </c>
    </row>
    <row r="20" ht="16.5" customHeight="1">
      <c r="B20" s="25"/>
      <c r="C20" s="26"/>
      <c r="D20" s="26"/>
      <c r="E20" s="41" t="s">
        <v>5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37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38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39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40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41</v>
      </c>
      <c r="E26" s="51"/>
      <c r="F26" s="52" t="s">
        <v>42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43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44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45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46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47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48</v>
      </c>
      <c r="U32" s="58"/>
      <c r="V32" s="58"/>
      <c r="W32" s="58"/>
      <c r="X32" s="60" t="s">
        <v>49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43"/>
    </row>
    <row r="39" s="1" customFormat="1" ht="36.96" customHeight="1">
      <c r="B39" s="43"/>
      <c r="C39" s="69" t="s">
        <v>50</v>
      </c>
      <c r="AR39" s="43"/>
    </row>
    <row r="40" s="1" customFormat="1" ht="6.96" customHeight="1">
      <c r="B40" s="43"/>
      <c r="AR40" s="43"/>
    </row>
    <row r="41" s="3" customFormat="1" ht="14.4" customHeight="1">
      <c r="B41" s="70"/>
      <c r="C41" s="71" t="s">
        <v>16</v>
      </c>
      <c r="L41" s="3" t="str">
        <f>K5</f>
        <v>A2018266_3</v>
      </c>
      <c r="AR41" s="70"/>
    </row>
    <row r="42" s="4" customFormat="1" ht="36.96" customHeight="1">
      <c r="B42" s="72"/>
      <c r="C42" s="73" t="s">
        <v>19</v>
      </c>
      <c r="L42" s="74" t="str">
        <f>K6</f>
        <v>STAVEBNÍ ÚPRAVY A PŘÍSTAVBA OBJEKTU ul. Švermova č.p.100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2"/>
    </row>
    <row r="43" s="1" customFormat="1" ht="6.96" customHeight="1">
      <c r="B43" s="43"/>
      <c r="AR43" s="43"/>
    </row>
    <row r="44" s="1" customFormat="1">
      <c r="B44" s="43"/>
      <c r="C44" s="71" t="s">
        <v>23</v>
      </c>
      <c r="L44" s="75" t="str">
        <f>IF(K8="","",K8)</f>
        <v>p.p.č. 35, 32/1 a 34/1 k.ú. Ostašov u Liberce</v>
      </c>
      <c r="AI44" s="71" t="s">
        <v>25</v>
      </c>
      <c r="AM44" s="76" t="str">
        <f>IF(AN8= "","",AN8)</f>
        <v>3. 9. 2018</v>
      </c>
      <c r="AN44" s="76"/>
      <c r="AR44" s="43"/>
    </row>
    <row r="45" s="1" customFormat="1" ht="6.96" customHeight="1">
      <c r="B45" s="43"/>
      <c r="AR45" s="43"/>
    </row>
    <row r="46" s="1" customFormat="1">
      <c r="B46" s="43"/>
      <c r="C46" s="71" t="s">
        <v>27</v>
      </c>
      <c r="L46" s="3" t="str">
        <f>IF(E11= "","",E11)</f>
        <v xml:space="preserve">Statutární město Liberec </v>
      </c>
      <c r="AI46" s="71" t="s">
        <v>33</v>
      </c>
      <c r="AM46" s="3" t="str">
        <f>IF(E17="","",E17)</f>
        <v>FS Vision, s.r.o., EnergySim s.r.o.</v>
      </c>
      <c r="AN46" s="3"/>
      <c r="AO46" s="3"/>
      <c r="AP46" s="3"/>
      <c r="AR46" s="43"/>
      <c r="AS46" s="77" t="s">
        <v>51</v>
      </c>
      <c r="AT46" s="78"/>
      <c r="AU46" s="79"/>
      <c r="AV46" s="79"/>
      <c r="AW46" s="79"/>
      <c r="AX46" s="79"/>
      <c r="AY46" s="79"/>
      <c r="AZ46" s="79"/>
      <c r="BA46" s="79"/>
      <c r="BB46" s="79"/>
      <c r="BC46" s="79"/>
      <c r="BD46" s="80"/>
    </row>
    <row r="47" s="1" customFormat="1">
      <c r="B47" s="43"/>
      <c r="C47" s="71" t="s">
        <v>31</v>
      </c>
      <c r="L47" s="3" t="str">
        <f>IF(E14= "Vyplň údaj","",E14)</f>
        <v/>
      </c>
      <c r="AR47" s="43"/>
      <c r="AS47" s="81"/>
      <c r="AT47" s="52"/>
      <c r="AU47" s="44"/>
      <c r="AV47" s="44"/>
      <c r="AW47" s="44"/>
      <c r="AX47" s="44"/>
      <c r="AY47" s="44"/>
      <c r="AZ47" s="44"/>
      <c r="BA47" s="44"/>
      <c r="BB47" s="44"/>
      <c r="BC47" s="44"/>
      <c r="BD47" s="82"/>
    </row>
    <row r="48" s="1" customFormat="1" ht="10.8" customHeight="1">
      <c r="B48" s="43"/>
      <c r="AR48" s="43"/>
      <c r="AS48" s="8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82"/>
    </row>
    <row r="49" s="1" customFormat="1" ht="29.28" customHeight="1">
      <c r="B49" s="43"/>
      <c r="C49" s="83" t="s">
        <v>52</v>
      </c>
      <c r="D49" s="84"/>
      <c r="E49" s="84"/>
      <c r="F49" s="84"/>
      <c r="G49" s="84"/>
      <c r="H49" s="85"/>
      <c r="I49" s="86" t="s">
        <v>53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7" t="s">
        <v>54</v>
      </c>
      <c r="AH49" s="84"/>
      <c r="AI49" s="84"/>
      <c r="AJ49" s="84"/>
      <c r="AK49" s="84"/>
      <c r="AL49" s="84"/>
      <c r="AM49" s="84"/>
      <c r="AN49" s="86" t="s">
        <v>55</v>
      </c>
      <c r="AO49" s="84"/>
      <c r="AP49" s="84"/>
      <c r="AQ49" s="88" t="s">
        <v>56</v>
      </c>
      <c r="AR49" s="43"/>
      <c r="AS49" s="89" t="s">
        <v>57</v>
      </c>
      <c r="AT49" s="90" t="s">
        <v>58</v>
      </c>
      <c r="AU49" s="90" t="s">
        <v>59</v>
      </c>
      <c r="AV49" s="90" t="s">
        <v>60</v>
      </c>
      <c r="AW49" s="90" t="s">
        <v>61</v>
      </c>
      <c r="AX49" s="90" t="s">
        <v>62</v>
      </c>
      <c r="AY49" s="90" t="s">
        <v>63</v>
      </c>
      <c r="AZ49" s="90" t="s">
        <v>64</v>
      </c>
      <c r="BA49" s="90" t="s">
        <v>65</v>
      </c>
      <c r="BB49" s="90" t="s">
        <v>66</v>
      </c>
      <c r="BC49" s="90" t="s">
        <v>67</v>
      </c>
      <c r="BD49" s="91" t="s">
        <v>68</v>
      </c>
    </row>
    <row r="50" s="1" customFormat="1" ht="10.8" customHeight="1">
      <c r="B50" s="43"/>
      <c r="AR50" s="43"/>
      <c r="AS50" s="92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4" customFormat="1" ht="32.4" customHeight="1">
      <c r="B51" s="72"/>
      <c r="C51" s="93" t="s">
        <v>69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5">
        <f>ROUND(AG52,2)</f>
        <v>0</v>
      </c>
      <c r="AH51" s="95"/>
      <c r="AI51" s="95"/>
      <c r="AJ51" s="95"/>
      <c r="AK51" s="95"/>
      <c r="AL51" s="95"/>
      <c r="AM51" s="95"/>
      <c r="AN51" s="96">
        <f>SUM(AG51,AT51)</f>
        <v>0</v>
      </c>
      <c r="AO51" s="96"/>
      <c r="AP51" s="96"/>
      <c r="AQ51" s="97" t="s">
        <v>5</v>
      </c>
      <c r="AR51" s="72"/>
      <c r="AS51" s="98">
        <f>ROUND(AS52,2)</f>
        <v>0</v>
      </c>
      <c r="AT51" s="99">
        <f>ROUND(SUM(AV51:AW51),2)</f>
        <v>0</v>
      </c>
      <c r="AU51" s="100">
        <f>ROUND(AU52,5)</f>
        <v>0</v>
      </c>
      <c r="AV51" s="99">
        <f>ROUND(AZ51*L26,2)</f>
        <v>0</v>
      </c>
      <c r="AW51" s="99">
        <f>ROUND(BA51*L27,2)</f>
        <v>0</v>
      </c>
      <c r="AX51" s="99">
        <f>ROUND(BB51*L26,2)</f>
        <v>0</v>
      </c>
      <c r="AY51" s="99">
        <f>ROUND(BC51*L27,2)</f>
        <v>0</v>
      </c>
      <c r="AZ51" s="99">
        <f>ROUND(AZ52,2)</f>
        <v>0</v>
      </c>
      <c r="BA51" s="99">
        <f>ROUND(BA52,2)</f>
        <v>0</v>
      </c>
      <c r="BB51" s="99">
        <f>ROUND(BB52,2)</f>
        <v>0</v>
      </c>
      <c r="BC51" s="99">
        <f>ROUND(BC52,2)</f>
        <v>0</v>
      </c>
      <c r="BD51" s="101">
        <f>ROUND(BD52,2)</f>
        <v>0</v>
      </c>
      <c r="BS51" s="73" t="s">
        <v>70</v>
      </c>
      <c r="BT51" s="73" t="s">
        <v>71</v>
      </c>
      <c r="BU51" s="102" t="s">
        <v>72</v>
      </c>
      <c r="BV51" s="73" t="s">
        <v>73</v>
      </c>
      <c r="BW51" s="73" t="s">
        <v>7</v>
      </c>
      <c r="BX51" s="73" t="s">
        <v>74</v>
      </c>
      <c r="CL51" s="73" t="s">
        <v>5</v>
      </c>
    </row>
    <row r="52" s="5" customFormat="1" ht="16.5" customHeight="1">
      <c r="A52" s="103" t="s">
        <v>75</v>
      </c>
      <c r="B52" s="104"/>
      <c r="C52" s="105"/>
      <c r="D52" s="106" t="s">
        <v>76</v>
      </c>
      <c r="E52" s="106"/>
      <c r="F52" s="106"/>
      <c r="G52" s="106"/>
      <c r="H52" s="106"/>
      <c r="I52" s="107"/>
      <c r="J52" s="106" t="s">
        <v>77</v>
      </c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8">
        <f>'D.1.4.C - vzduchotechnika'!J27</f>
        <v>0</v>
      </c>
      <c r="AH52" s="107"/>
      <c r="AI52" s="107"/>
      <c r="AJ52" s="107"/>
      <c r="AK52" s="107"/>
      <c r="AL52" s="107"/>
      <c r="AM52" s="107"/>
      <c r="AN52" s="108">
        <f>SUM(AG52,AT52)</f>
        <v>0</v>
      </c>
      <c r="AO52" s="107"/>
      <c r="AP52" s="107"/>
      <c r="AQ52" s="109" t="s">
        <v>78</v>
      </c>
      <c r="AR52" s="104"/>
      <c r="AS52" s="110">
        <v>0</v>
      </c>
      <c r="AT52" s="111">
        <f>ROUND(SUM(AV52:AW52),2)</f>
        <v>0</v>
      </c>
      <c r="AU52" s="112">
        <f>'D.1.4.C - vzduchotechnika'!P82</f>
        <v>0</v>
      </c>
      <c r="AV52" s="111">
        <f>'D.1.4.C - vzduchotechnika'!J30</f>
        <v>0</v>
      </c>
      <c r="AW52" s="111">
        <f>'D.1.4.C - vzduchotechnika'!J31</f>
        <v>0</v>
      </c>
      <c r="AX52" s="111">
        <f>'D.1.4.C - vzduchotechnika'!J32</f>
        <v>0</v>
      </c>
      <c r="AY52" s="111">
        <f>'D.1.4.C - vzduchotechnika'!J33</f>
        <v>0</v>
      </c>
      <c r="AZ52" s="111">
        <f>'D.1.4.C - vzduchotechnika'!F30</f>
        <v>0</v>
      </c>
      <c r="BA52" s="111">
        <f>'D.1.4.C - vzduchotechnika'!F31</f>
        <v>0</v>
      </c>
      <c r="BB52" s="111">
        <f>'D.1.4.C - vzduchotechnika'!F32</f>
        <v>0</v>
      </c>
      <c r="BC52" s="111">
        <f>'D.1.4.C - vzduchotechnika'!F33</f>
        <v>0</v>
      </c>
      <c r="BD52" s="113">
        <f>'D.1.4.C - vzduchotechnika'!F34</f>
        <v>0</v>
      </c>
      <c r="BT52" s="114" t="s">
        <v>79</v>
      </c>
      <c r="BV52" s="114" t="s">
        <v>73</v>
      </c>
      <c r="BW52" s="114" t="s">
        <v>80</v>
      </c>
      <c r="BX52" s="114" t="s">
        <v>7</v>
      </c>
      <c r="CL52" s="114" t="s">
        <v>5</v>
      </c>
      <c r="CM52" s="114" t="s">
        <v>81</v>
      </c>
    </row>
    <row r="53" s="1" customFormat="1" ht="30" customHeight="1">
      <c r="B53" s="43"/>
      <c r="AR53" s="43"/>
    </row>
    <row r="54" s="1" customFormat="1" ht="6.96" customHeight="1">
      <c r="B54" s="64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43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D.1.4.C - vzduchotechnika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16"/>
      <c r="C1" s="116"/>
      <c r="D1" s="117" t="s">
        <v>1</v>
      </c>
      <c r="E1" s="116"/>
      <c r="F1" s="118" t="s">
        <v>82</v>
      </c>
      <c r="G1" s="118" t="s">
        <v>83</v>
      </c>
      <c r="H1" s="118"/>
      <c r="I1" s="119"/>
      <c r="J1" s="118" t="s">
        <v>84</v>
      </c>
      <c r="K1" s="117" t="s">
        <v>85</v>
      </c>
      <c r="L1" s="118" t="s">
        <v>86</v>
      </c>
      <c r="M1" s="118"/>
      <c r="N1" s="118"/>
      <c r="O1" s="118"/>
      <c r="P1" s="118"/>
      <c r="Q1" s="118"/>
      <c r="R1" s="118"/>
      <c r="S1" s="118"/>
      <c r="T1" s="11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 s="20" t="s">
        <v>8</v>
      </c>
      <c r="AT2" s="21" t="s">
        <v>80</v>
      </c>
    </row>
    <row r="3" ht="6.96" customHeight="1">
      <c r="B3" s="22"/>
      <c r="C3" s="23"/>
      <c r="D3" s="23"/>
      <c r="E3" s="23"/>
      <c r="F3" s="23"/>
      <c r="G3" s="23"/>
      <c r="H3" s="23"/>
      <c r="I3" s="120"/>
      <c r="J3" s="23"/>
      <c r="K3" s="24"/>
      <c r="AT3" s="21" t="s">
        <v>81</v>
      </c>
    </row>
    <row r="4" ht="36.96" customHeight="1">
      <c r="B4" s="25"/>
      <c r="C4" s="26"/>
      <c r="D4" s="27" t="s">
        <v>87</v>
      </c>
      <c r="E4" s="26"/>
      <c r="F4" s="26"/>
      <c r="G4" s="26"/>
      <c r="H4" s="26"/>
      <c r="I4" s="121"/>
      <c r="J4" s="26"/>
      <c r="K4" s="28"/>
      <c r="M4" s="29" t="s">
        <v>13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21"/>
      <c r="J5" s="26"/>
      <c r="K5" s="28"/>
    </row>
    <row r="6">
      <c r="B6" s="25"/>
      <c r="C6" s="26"/>
      <c r="D6" s="37" t="s">
        <v>19</v>
      </c>
      <c r="E6" s="26"/>
      <c r="F6" s="26"/>
      <c r="G6" s="26"/>
      <c r="H6" s="26"/>
      <c r="I6" s="121"/>
      <c r="J6" s="26"/>
      <c r="K6" s="28"/>
    </row>
    <row r="7" ht="16.5" customHeight="1">
      <c r="B7" s="25"/>
      <c r="C7" s="26"/>
      <c r="D7" s="26"/>
      <c r="E7" s="122" t="str">
        <f>'Rekapitulace stavby'!K6</f>
        <v>STAVEBNÍ ÚPRAVY A PŘÍSTAVBA OBJEKTU ul. Švermova č.p.100</v>
      </c>
      <c r="F7" s="37"/>
      <c r="G7" s="37"/>
      <c r="H7" s="37"/>
      <c r="I7" s="121"/>
      <c r="J7" s="26"/>
      <c r="K7" s="28"/>
    </row>
    <row r="8" s="1" customFormat="1">
      <c r="B8" s="43"/>
      <c r="C8" s="44"/>
      <c r="D8" s="37" t="s">
        <v>88</v>
      </c>
      <c r="E8" s="44"/>
      <c r="F8" s="44"/>
      <c r="G8" s="44"/>
      <c r="H8" s="44"/>
      <c r="I8" s="123"/>
      <c r="J8" s="44"/>
      <c r="K8" s="48"/>
    </row>
    <row r="9" s="1" customFormat="1" ht="36.96" customHeight="1">
      <c r="B9" s="43"/>
      <c r="C9" s="44"/>
      <c r="D9" s="44"/>
      <c r="E9" s="124" t="s">
        <v>89</v>
      </c>
      <c r="F9" s="44"/>
      <c r="G9" s="44"/>
      <c r="H9" s="44"/>
      <c r="I9" s="12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23"/>
      <c r="J10" s="44"/>
      <c r="K10" s="48"/>
    </row>
    <row r="11" s="1" customFormat="1" ht="14.4" customHeight="1">
      <c r="B11" s="43"/>
      <c r="C11" s="44"/>
      <c r="D11" s="37" t="s">
        <v>21</v>
      </c>
      <c r="E11" s="44"/>
      <c r="F11" s="32" t="s">
        <v>5</v>
      </c>
      <c r="G11" s="44"/>
      <c r="H11" s="44"/>
      <c r="I11" s="125" t="s">
        <v>22</v>
      </c>
      <c r="J11" s="32" t="s">
        <v>5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25" t="s">
        <v>25</v>
      </c>
      <c r="J12" s="126" t="str">
        <f>'Rekapitulace stavby'!AN8</f>
        <v>3. 9. 2018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2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25" t="s">
        <v>28</v>
      </c>
      <c r="J14" s="32" t="s">
        <v>5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25" t="s">
        <v>30</v>
      </c>
      <c r="J15" s="32" t="s">
        <v>5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23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25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25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23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25" t="s">
        <v>28</v>
      </c>
      <c r="J20" s="32" t="s">
        <v>5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25" t="s">
        <v>30</v>
      </c>
      <c r="J21" s="32" t="s">
        <v>5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23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23"/>
      <c r="J23" s="44"/>
      <c r="K23" s="48"/>
    </row>
    <row r="24" s="6" customFormat="1" ht="128.25" customHeight="1">
      <c r="B24" s="127"/>
      <c r="C24" s="128"/>
      <c r="D24" s="128"/>
      <c r="E24" s="41" t="s">
        <v>90</v>
      </c>
      <c r="F24" s="41"/>
      <c r="G24" s="41"/>
      <c r="H24" s="41"/>
      <c r="I24" s="129"/>
      <c r="J24" s="128"/>
      <c r="K24" s="13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23"/>
      <c r="J25" s="44"/>
      <c r="K25" s="48"/>
    </row>
    <row r="26" s="1" customFormat="1" ht="6.96" customHeight="1">
      <c r="B26" s="43"/>
      <c r="C26" s="44"/>
      <c r="D26" s="79"/>
      <c r="E26" s="79"/>
      <c r="F26" s="79"/>
      <c r="G26" s="79"/>
      <c r="H26" s="79"/>
      <c r="I26" s="131"/>
      <c r="J26" s="79"/>
      <c r="K26" s="132"/>
    </row>
    <row r="27" s="1" customFormat="1" ht="25.44" customHeight="1">
      <c r="B27" s="43"/>
      <c r="C27" s="44"/>
      <c r="D27" s="133" t="s">
        <v>37</v>
      </c>
      <c r="E27" s="44"/>
      <c r="F27" s="44"/>
      <c r="G27" s="44"/>
      <c r="H27" s="44"/>
      <c r="I27" s="123"/>
      <c r="J27" s="134">
        <f>ROUND(J82,2)</f>
        <v>0</v>
      </c>
      <c r="K27" s="48"/>
    </row>
    <row r="28" s="1" customFormat="1" ht="6.96" customHeight="1">
      <c r="B28" s="43"/>
      <c r="C28" s="44"/>
      <c r="D28" s="79"/>
      <c r="E28" s="79"/>
      <c r="F28" s="79"/>
      <c r="G28" s="79"/>
      <c r="H28" s="79"/>
      <c r="I28" s="131"/>
      <c r="J28" s="79"/>
      <c r="K28" s="132"/>
    </row>
    <row r="29" s="1" customFormat="1" ht="14.4" customHeight="1">
      <c r="B29" s="43"/>
      <c r="C29" s="44"/>
      <c r="D29" s="44"/>
      <c r="E29" s="44"/>
      <c r="F29" s="49" t="s">
        <v>39</v>
      </c>
      <c r="G29" s="44"/>
      <c r="H29" s="44"/>
      <c r="I29" s="135" t="s">
        <v>38</v>
      </c>
      <c r="J29" s="49" t="s">
        <v>40</v>
      </c>
      <c r="K29" s="48"/>
    </row>
    <row r="30" s="1" customFormat="1" ht="14.4" customHeight="1">
      <c r="B30" s="43"/>
      <c r="C30" s="44"/>
      <c r="D30" s="52" t="s">
        <v>41</v>
      </c>
      <c r="E30" s="52" t="s">
        <v>42</v>
      </c>
      <c r="F30" s="136">
        <f>ROUND(SUM(BE82:BE280), 2)</f>
        <v>0</v>
      </c>
      <c r="G30" s="44"/>
      <c r="H30" s="44"/>
      <c r="I30" s="137">
        <v>0.20999999999999999</v>
      </c>
      <c r="J30" s="136">
        <f>ROUND(ROUND((SUM(BE82:BE280)), 2)*I30, 2)</f>
        <v>0</v>
      </c>
      <c r="K30" s="48"/>
    </row>
    <row r="31" s="1" customFormat="1" ht="14.4" customHeight="1">
      <c r="B31" s="43"/>
      <c r="C31" s="44"/>
      <c r="D31" s="44"/>
      <c r="E31" s="52" t="s">
        <v>43</v>
      </c>
      <c r="F31" s="136">
        <f>ROUND(SUM(BF82:BF280), 2)</f>
        <v>0</v>
      </c>
      <c r="G31" s="44"/>
      <c r="H31" s="44"/>
      <c r="I31" s="137">
        <v>0.14999999999999999</v>
      </c>
      <c r="J31" s="136">
        <f>ROUND(ROUND((SUM(BF82:BF280)),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44</v>
      </c>
      <c r="F32" s="136">
        <f>ROUND(SUM(BG82:BG280), 2)</f>
        <v>0</v>
      </c>
      <c r="G32" s="44"/>
      <c r="H32" s="44"/>
      <c r="I32" s="137">
        <v>0.20999999999999999</v>
      </c>
      <c r="J32" s="136">
        <v>0</v>
      </c>
      <c r="K32" s="48"/>
    </row>
    <row r="33" hidden="1" s="1" customFormat="1" ht="14.4" customHeight="1">
      <c r="B33" s="43"/>
      <c r="C33" s="44"/>
      <c r="D33" s="44"/>
      <c r="E33" s="52" t="s">
        <v>45</v>
      </c>
      <c r="F33" s="136">
        <f>ROUND(SUM(BH82:BH280), 2)</f>
        <v>0</v>
      </c>
      <c r="G33" s="44"/>
      <c r="H33" s="44"/>
      <c r="I33" s="137">
        <v>0.14999999999999999</v>
      </c>
      <c r="J33" s="136"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36">
        <f>ROUND(SUM(BI82:BI280), 2)</f>
        <v>0</v>
      </c>
      <c r="G34" s="44"/>
      <c r="H34" s="44"/>
      <c r="I34" s="137">
        <v>0</v>
      </c>
      <c r="J34" s="13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23"/>
      <c r="J35" s="44"/>
      <c r="K35" s="48"/>
    </row>
    <row r="36" s="1" customFormat="1" ht="25.44" customHeight="1">
      <c r="B36" s="43"/>
      <c r="C36" s="138"/>
      <c r="D36" s="139" t="s">
        <v>47</v>
      </c>
      <c r="E36" s="85"/>
      <c r="F36" s="85"/>
      <c r="G36" s="140" t="s">
        <v>48</v>
      </c>
      <c r="H36" s="141" t="s">
        <v>49</v>
      </c>
      <c r="I36" s="142"/>
      <c r="J36" s="143">
        <f>SUM(J27:J34)</f>
        <v>0</v>
      </c>
      <c r="K36" s="14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45"/>
      <c r="J37" s="65"/>
      <c r="K37" s="66"/>
    </row>
    <row r="41" s="1" customFormat="1" ht="6.96" customHeight="1">
      <c r="B41" s="67"/>
      <c r="C41" s="68"/>
      <c r="D41" s="68"/>
      <c r="E41" s="68"/>
      <c r="F41" s="68"/>
      <c r="G41" s="68"/>
      <c r="H41" s="68"/>
      <c r="I41" s="146"/>
      <c r="J41" s="68"/>
      <c r="K41" s="147"/>
    </row>
    <row r="42" s="1" customFormat="1" ht="36.96" customHeight="1">
      <c r="B42" s="43"/>
      <c r="C42" s="27" t="s">
        <v>91</v>
      </c>
      <c r="D42" s="44"/>
      <c r="E42" s="44"/>
      <c r="F42" s="44"/>
      <c r="G42" s="44"/>
      <c r="H42" s="44"/>
      <c r="I42" s="12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23"/>
      <c r="J43" s="44"/>
      <c r="K43" s="48"/>
    </row>
    <row r="44" s="1" customFormat="1" ht="14.4" customHeight="1">
      <c r="B44" s="43"/>
      <c r="C44" s="37" t="s">
        <v>19</v>
      </c>
      <c r="D44" s="44"/>
      <c r="E44" s="44"/>
      <c r="F44" s="44"/>
      <c r="G44" s="44"/>
      <c r="H44" s="44"/>
      <c r="I44" s="123"/>
      <c r="J44" s="44"/>
      <c r="K44" s="48"/>
    </row>
    <row r="45" s="1" customFormat="1" ht="16.5" customHeight="1">
      <c r="B45" s="43"/>
      <c r="C45" s="44"/>
      <c r="D45" s="44"/>
      <c r="E45" s="122" t="str">
        <f>E7</f>
        <v>STAVEBNÍ ÚPRAVY A PŘÍSTAVBA OBJEKTU ul. Švermova č.p.100</v>
      </c>
      <c r="F45" s="37"/>
      <c r="G45" s="37"/>
      <c r="H45" s="37"/>
      <c r="I45" s="123"/>
      <c r="J45" s="44"/>
      <c r="K45" s="48"/>
    </row>
    <row r="46" s="1" customFormat="1" ht="14.4" customHeight="1">
      <c r="B46" s="43"/>
      <c r="C46" s="37" t="s">
        <v>88</v>
      </c>
      <c r="D46" s="44"/>
      <c r="E46" s="44"/>
      <c r="F46" s="44"/>
      <c r="G46" s="44"/>
      <c r="H46" s="44"/>
      <c r="I46" s="123"/>
      <c r="J46" s="44"/>
      <c r="K46" s="48"/>
    </row>
    <row r="47" s="1" customFormat="1" ht="17.25" customHeight="1">
      <c r="B47" s="43"/>
      <c r="C47" s="44"/>
      <c r="D47" s="44"/>
      <c r="E47" s="124" t="str">
        <f>E9</f>
        <v>D.1.4.C - vzduchotechnika</v>
      </c>
      <c r="F47" s="44"/>
      <c r="G47" s="44"/>
      <c r="H47" s="44"/>
      <c r="I47" s="12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2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p.p.č. 35, 32/1 a 34/1 k.ú. Ostašov u Liberce</v>
      </c>
      <c r="G49" s="44"/>
      <c r="H49" s="44"/>
      <c r="I49" s="125" t="s">
        <v>25</v>
      </c>
      <c r="J49" s="126" t="str">
        <f>IF(J12="","",J12)</f>
        <v>3. 9. 2018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2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Statutární město Liberec </v>
      </c>
      <c r="G51" s="44"/>
      <c r="H51" s="44"/>
      <c r="I51" s="125" t="s">
        <v>33</v>
      </c>
      <c r="J51" s="41" t="str">
        <f>E21</f>
        <v>FS Vision, s.r.o., EnergySim s.r.o.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23"/>
      <c r="J52" s="14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23"/>
      <c r="J53" s="44"/>
      <c r="K53" s="48"/>
    </row>
    <row r="54" s="1" customFormat="1" ht="29.28" customHeight="1">
      <c r="B54" s="43"/>
      <c r="C54" s="149" t="s">
        <v>92</v>
      </c>
      <c r="D54" s="138"/>
      <c r="E54" s="138"/>
      <c r="F54" s="138"/>
      <c r="G54" s="138"/>
      <c r="H54" s="138"/>
      <c r="I54" s="150"/>
      <c r="J54" s="151" t="s">
        <v>93</v>
      </c>
      <c r="K54" s="15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23"/>
      <c r="J55" s="44"/>
      <c r="K55" s="48"/>
    </row>
    <row r="56" s="1" customFormat="1" ht="29.28" customHeight="1">
      <c r="B56" s="43"/>
      <c r="C56" s="153" t="s">
        <v>94</v>
      </c>
      <c r="D56" s="44"/>
      <c r="E56" s="44"/>
      <c r="F56" s="44"/>
      <c r="G56" s="44"/>
      <c r="H56" s="44"/>
      <c r="I56" s="123"/>
      <c r="J56" s="134">
        <f>J82</f>
        <v>0</v>
      </c>
      <c r="K56" s="48"/>
      <c r="AU56" s="21" t="s">
        <v>95</v>
      </c>
    </row>
    <row r="57" s="7" customFormat="1" ht="24.96" customHeight="1">
      <c r="B57" s="154"/>
      <c r="C57" s="155"/>
      <c r="D57" s="156" t="s">
        <v>96</v>
      </c>
      <c r="E57" s="157"/>
      <c r="F57" s="157"/>
      <c r="G57" s="157"/>
      <c r="H57" s="157"/>
      <c r="I57" s="158"/>
      <c r="J57" s="159">
        <f>J83</f>
        <v>0</v>
      </c>
      <c r="K57" s="160"/>
    </row>
    <row r="58" s="8" customFormat="1" ht="19.92" customHeight="1">
      <c r="B58" s="161"/>
      <c r="C58" s="162"/>
      <c r="D58" s="163" t="s">
        <v>97</v>
      </c>
      <c r="E58" s="164"/>
      <c r="F58" s="164"/>
      <c r="G58" s="164"/>
      <c r="H58" s="164"/>
      <c r="I58" s="165"/>
      <c r="J58" s="166">
        <f>J84</f>
        <v>0</v>
      </c>
      <c r="K58" s="167"/>
    </row>
    <row r="59" s="7" customFormat="1" ht="24.96" customHeight="1">
      <c r="B59" s="154"/>
      <c r="C59" s="155"/>
      <c r="D59" s="156" t="s">
        <v>98</v>
      </c>
      <c r="E59" s="157"/>
      <c r="F59" s="157"/>
      <c r="G59" s="157"/>
      <c r="H59" s="157"/>
      <c r="I59" s="158"/>
      <c r="J59" s="159">
        <f>J269</f>
        <v>0</v>
      </c>
      <c r="K59" s="160"/>
    </row>
    <row r="60" s="7" customFormat="1" ht="24.96" customHeight="1">
      <c r="B60" s="154"/>
      <c r="C60" s="155"/>
      <c r="D60" s="156" t="s">
        <v>99</v>
      </c>
      <c r="E60" s="157"/>
      <c r="F60" s="157"/>
      <c r="G60" s="157"/>
      <c r="H60" s="157"/>
      <c r="I60" s="158"/>
      <c r="J60" s="159">
        <f>J274</f>
        <v>0</v>
      </c>
      <c r="K60" s="160"/>
    </row>
    <row r="61" s="8" customFormat="1" ht="19.92" customHeight="1">
      <c r="B61" s="161"/>
      <c r="C61" s="162"/>
      <c r="D61" s="163" t="s">
        <v>100</v>
      </c>
      <c r="E61" s="164"/>
      <c r="F61" s="164"/>
      <c r="G61" s="164"/>
      <c r="H61" s="164"/>
      <c r="I61" s="165"/>
      <c r="J61" s="166">
        <f>J275</f>
        <v>0</v>
      </c>
      <c r="K61" s="167"/>
    </row>
    <row r="62" s="8" customFormat="1" ht="19.92" customHeight="1">
      <c r="B62" s="161"/>
      <c r="C62" s="162"/>
      <c r="D62" s="163" t="s">
        <v>101</v>
      </c>
      <c r="E62" s="164"/>
      <c r="F62" s="164"/>
      <c r="G62" s="164"/>
      <c r="H62" s="164"/>
      <c r="I62" s="165"/>
      <c r="J62" s="166">
        <f>J278</f>
        <v>0</v>
      </c>
      <c r="K62" s="167"/>
    </row>
    <row r="63" s="1" customFormat="1" ht="21.84" customHeight="1">
      <c r="B63" s="43"/>
      <c r="C63" s="44"/>
      <c r="D63" s="44"/>
      <c r="E63" s="44"/>
      <c r="F63" s="44"/>
      <c r="G63" s="44"/>
      <c r="H63" s="44"/>
      <c r="I63" s="123"/>
      <c r="J63" s="44"/>
      <c r="K63" s="48"/>
    </row>
    <row r="64" s="1" customFormat="1" ht="6.96" customHeight="1">
      <c r="B64" s="64"/>
      <c r="C64" s="65"/>
      <c r="D64" s="65"/>
      <c r="E64" s="65"/>
      <c r="F64" s="65"/>
      <c r="G64" s="65"/>
      <c r="H64" s="65"/>
      <c r="I64" s="145"/>
      <c r="J64" s="65"/>
      <c r="K64" s="66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46"/>
      <c r="J68" s="68"/>
      <c r="K68" s="68"/>
      <c r="L68" s="43"/>
    </row>
    <row r="69" s="1" customFormat="1" ht="36.96" customHeight="1">
      <c r="B69" s="43"/>
      <c r="C69" s="69" t="s">
        <v>102</v>
      </c>
      <c r="L69" s="43"/>
    </row>
    <row r="70" s="1" customFormat="1" ht="6.96" customHeight="1">
      <c r="B70" s="43"/>
      <c r="L70" s="43"/>
    </row>
    <row r="71" s="1" customFormat="1" ht="14.4" customHeight="1">
      <c r="B71" s="43"/>
      <c r="C71" s="71" t="s">
        <v>19</v>
      </c>
      <c r="L71" s="43"/>
    </row>
    <row r="72" s="1" customFormat="1" ht="16.5" customHeight="1">
      <c r="B72" s="43"/>
      <c r="E72" s="168" t="str">
        <f>E7</f>
        <v>STAVEBNÍ ÚPRAVY A PŘÍSTAVBA OBJEKTU ul. Švermova č.p.100</v>
      </c>
      <c r="F72" s="71"/>
      <c r="G72" s="71"/>
      <c r="H72" s="71"/>
      <c r="L72" s="43"/>
    </row>
    <row r="73" s="1" customFormat="1" ht="14.4" customHeight="1">
      <c r="B73" s="43"/>
      <c r="C73" s="71" t="s">
        <v>88</v>
      </c>
      <c r="L73" s="43"/>
    </row>
    <row r="74" s="1" customFormat="1" ht="17.25" customHeight="1">
      <c r="B74" s="43"/>
      <c r="E74" s="74" t="str">
        <f>E9</f>
        <v>D.1.4.C - vzduchotechnika</v>
      </c>
      <c r="F74" s="1"/>
      <c r="G74" s="1"/>
      <c r="H74" s="1"/>
      <c r="L74" s="43"/>
    </row>
    <row r="75" s="1" customFormat="1" ht="6.96" customHeight="1">
      <c r="B75" s="43"/>
      <c r="L75" s="43"/>
    </row>
    <row r="76" s="1" customFormat="1" ht="18" customHeight="1">
      <c r="B76" s="43"/>
      <c r="C76" s="71" t="s">
        <v>23</v>
      </c>
      <c r="F76" s="169" t="str">
        <f>F12</f>
        <v>p.p.č. 35, 32/1 a 34/1 k.ú. Ostašov u Liberce</v>
      </c>
      <c r="I76" s="170" t="s">
        <v>25</v>
      </c>
      <c r="J76" s="76" t="str">
        <f>IF(J12="","",J12)</f>
        <v>3. 9. 2018</v>
      </c>
      <c r="L76" s="43"/>
    </row>
    <row r="77" s="1" customFormat="1" ht="6.96" customHeight="1">
      <c r="B77" s="43"/>
      <c r="L77" s="43"/>
    </row>
    <row r="78" s="1" customFormat="1">
      <c r="B78" s="43"/>
      <c r="C78" s="71" t="s">
        <v>27</v>
      </c>
      <c r="F78" s="169" t="str">
        <f>E15</f>
        <v xml:space="preserve">Statutární město Liberec </v>
      </c>
      <c r="I78" s="170" t="s">
        <v>33</v>
      </c>
      <c r="J78" s="169" t="str">
        <f>E21</f>
        <v>FS Vision, s.r.o., EnergySim s.r.o.</v>
      </c>
      <c r="L78" s="43"/>
    </row>
    <row r="79" s="1" customFormat="1" ht="14.4" customHeight="1">
      <c r="B79" s="43"/>
      <c r="C79" s="71" t="s">
        <v>31</v>
      </c>
      <c r="F79" s="169" t="str">
        <f>IF(E18="","",E18)</f>
        <v/>
      </c>
      <c r="L79" s="43"/>
    </row>
    <row r="80" s="1" customFormat="1" ht="10.32" customHeight="1">
      <c r="B80" s="43"/>
      <c r="L80" s="43"/>
    </row>
    <row r="81" s="9" customFormat="1" ht="29.28" customHeight="1">
      <c r="B81" s="171"/>
      <c r="C81" s="172" t="s">
        <v>103</v>
      </c>
      <c r="D81" s="173" t="s">
        <v>56</v>
      </c>
      <c r="E81" s="173" t="s">
        <v>52</v>
      </c>
      <c r="F81" s="173" t="s">
        <v>104</v>
      </c>
      <c r="G81" s="173" t="s">
        <v>105</v>
      </c>
      <c r="H81" s="173" t="s">
        <v>106</v>
      </c>
      <c r="I81" s="174" t="s">
        <v>107</v>
      </c>
      <c r="J81" s="173" t="s">
        <v>93</v>
      </c>
      <c r="K81" s="175" t="s">
        <v>108</v>
      </c>
      <c r="L81" s="171"/>
      <c r="M81" s="89" t="s">
        <v>109</v>
      </c>
      <c r="N81" s="90" t="s">
        <v>41</v>
      </c>
      <c r="O81" s="90" t="s">
        <v>110</v>
      </c>
      <c r="P81" s="90" t="s">
        <v>111</v>
      </c>
      <c r="Q81" s="90" t="s">
        <v>112</v>
      </c>
      <c r="R81" s="90" t="s">
        <v>113</v>
      </c>
      <c r="S81" s="90" t="s">
        <v>114</v>
      </c>
      <c r="T81" s="91" t="s">
        <v>115</v>
      </c>
    </row>
    <row r="82" s="1" customFormat="1" ht="29.28" customHeight="1">
      <c r="B82" s="43"/>
      <c r="C82" s="93" t="s">
        <v>94</v>
      </c>
      <c r="J82" s="176">
        <f>BK82</f>
        <v>0</v>
      </c>
      <c r="L82" s="43"/>
      <c r="M82" s="92"/>
      <c r="N82" s="79"/>
      <c r="O82" s="79"/>
      <c r="P82" s="177">
        <f>P83+P269+P274</f>
        <v>0</v>
      </c>
      <c r="Q82" s="79"/>
      <c r="R82" s="177">
        <f>R83+R269+R274</f>
        <v>0</v>
      </c>
      <c r="S82" s="79"/>
      <c r="T82" s="178">
        <f>T83+T269+T274</f>
        <v>0</v>
      </c>
      <c r="AT82" s="21" t="s">
        <v>70</v>
      </c>
      <c r="AU82" s="21" t="s">
        <v>95</v>
      </c>
      <c r="BK82" s="179">
        <f>BK83+BK269+BK274</f>
        <v>0</v>
      </c>
    </row>
    <row r="83" s="10" customFormat="1" ht="37.44" customHeight="1">
      <c r="B83" s="180"/>
      <c r="D83" s="181" t="s">
        <v>70</v>
      </c>
      <c r="E83" s="182" t="s">
        <v>116</v>
      </c>
      <c r="F83" s="182" t="s">
        <v>117</v>
      </c>
      <c r="I83" s="183"/>
      <c r="J83" s="184">
        <f>BK83</f>
        <v>0</v>
      </c>
      <c r="L83" s="180"/>
      <c r="M83" s="185"/>
      <c r="N83" s="186"/>
      <c r="O83" s="186"/>
      <c r="P83" s="187">
        <f>P84</f>
        <v>0</v>
      </c>
      <c r="Q83" s="186"/>
      <c r="R83" s="187">
        <f>R84</f>
        <v>0</v>
      </c>
      <c r="S83" s="186"/>
      <c r="T83" s="188">
        <f>T84</f>
        <v>0</v>
      </c>
      <c r="AR83" s="181" t="s">
        <v>81</v>
      </c>
      <c r="AT83" s="189" t="s">
        <v>70</v>
      </c>
      <c r="AU83" s="189" t="s">
        <v>71</v>
      </c>
      <c r="AY83" s="181" t="s">
        <v>118</v>
      </c>
      <c r="BK83" s="190">
        <f>BK84</f>
        <v>0</v>
      </c>
    </row>
    <row r="84" s="10" customFormat="1" ht="19.92" customHeight="1">
      <c r="B84" s="180"/>
      <c r="D84" s="181" t="s">
        <v>70</v>
      </c>
      <c r="E84" s="191" t="s">
        <v>119</v>
      </c>
      <c r="F84" s="191" t="s">
        <v>120</v>
      </c>
      <c r="I84" s="183"/>
      <c r="J84" s="192">
        <f>BK84</f>
        <v>0</v>
      </c>
      <c r="L84" s="180"/>
      <c r="M84" s="185"/>
      <c r="N84" s="186"/>
      <c r="O84" s="186"/>
      <c r="P84" s="187">
        <f>SUM(P85:P268)</f>
        <v>0</v>
      </c>
      <c r="Q84" s="186"/>
      <c r="R84" s="187">
        <f>SUM(R85:R268)</f>
        <v>0</v>
      </c>
      <c r="S84" s="186"/>
      <c r="T84" s="188">
        <f>SUM(T85:T268)</f>
        <v>0</v>
      </c>
      <c r="AR84" s="181" t="s">
        <v>81</v>
      </c>
      <c r="AT84" s="189" t="s">
        <v>70</v>
      </c>
      <c r="AU84" s="189" t="s">
        <v>79</v>
      </c>
      <c r="AY84" s="181" t="s">
        <v>118</v>
      </c>
      <c r="BK84" s="190">
        <f>SUM(BK85:BK268)</f>
        <v>0</v>
      </c>
    </row>
    <row r="85" s="1" customFormat="1" ht="16.5" customHeight="1">
      <c r="B85" s="193"/>
      <c r="C85" s="194" t="s">
        <v>79</v>
      </c>
      <c r="D85" s="194" t="s">
        <v>121</v>
      </c>
      <c r="E85" s="195" t="s">
        <v>122</v>
      </c>
      <c r="F85" s="196" t="s">
        <v>123</v>
      </c>
      <c r="G85" s="197" t="s">
        <v>124</v>
      </c>
      <c r="H85" s="198">
        <v>1</v>
      </c>
      <c r="I85" s="199"/>
      <c r="J85" s="200">
        <f>ROUND(I85*H85,2)</f>
        <v>0</v>
      </c>
      <c r="K85" s="196" t="s">
        <v>5</v>
      </c>
      <c r="L85" s="43"/>
      <c r="M85" s="201" t="s">
        <v>5</v>
      </c>
      <c r="N85" s="202" t="s">
        <v>42</v>
      </c>
      <c r="O85" s="44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AR85" s="21" t="s">
        <v>125</v>
      </c>
      <c r="AT85" s="21" t="s">
        <v>121</v>
      </c>
      <c r="AU85" s="21" t="s">
        <v>81</v>
      </c>
      <c r="AY85" s="21" t="s">
        <v>118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21" t="s">
        <v>79</v>
      </c>
      <c r="BK85" s="205">
        <f>ROUND(I85*H85,2)</f>
        <v>0</v>
      </c>
      <c r="BL85" s="21" t="s">
        <v>125</v>
      </c>
      <c r="BM85" s="21" t="s">
        <v>126</v>
      </c>
    </row>
    <row r="86" s="1" customFormat="1">
      <c r="B86" s="43"/>
      <c r="D86" s="206" t="s">
        <v>127</v>
      </c>
      <c r="F86" s="207" t="s">
        <v>128</v>
      </c>
      <c r="I86" s="208"/>
      <c r="L86" s="43"/>
      <c r="M86" s="209"/>
      <c r="N86" s="44"/>
      <c r="O86" s="44"/>
      <c r="P86" s="44"/>
      <c r="Q86" s="44"/>
      <c r="R86" s="44"/>
      <c r="S86" s="44"/>
      <c r="T86" s="82"/>
      <c r="AT86" s="21" t="s">
        <v>127</v>
      </c>
      <c r="AU86" s="21" t="s">
        <v>81</v>
      </c>
    </row>
    <row r="87" s="1" customFormat="1" ht="16.5" customHeight="1">
      <c r="B87" s="193"/>
      <c r="C87" s="194" t="s">
        <v>81</v>
      </c>
      <c r="D87" s="194" t="s">
        <v>121</v>
      </c>
      <c r="E87" s="195" t="s">
        <v>129</v>
      </c>
      <c r="F87" s="196" t="s">
        <v>130</v>
      </c>
      <c r="G87" s="197" t="s">
        <v>124</v>
      </c>
      <c r="H87" s="198">
        <v>1</v>
      </c>
      <c r="I87" s="199"/>
      <c r="J87" s="200">
        <f>ROUND(I87*H87,2)</f>
        <v>0</v>
      </c>
      <c r="K87" s="196" t="s">
        <v>5</v>
      </c>
      <c r="L87" s="43"/>
      <c r="M87" s="201" t="s">
        <v>5</v>
      </c>
      <c r="N87" s="202" t="s">
        <v>42</v>
      </c>
      <c r="O87" s="44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AR87" s="21" t="s">
        <v>125</v>
      </c>
      <c r="AT87" s="21" t="s">
        <v>121</v>
      </c>
      <c r="AU87" s="21" t="s">
        <v>81</v>
      </c>
      <c r="AY87" s="21" t="s">
        <v>118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21" t="s">
        <v>79</v>
      </c>
      <c r="BK87" s="205">
        <f>ROUND(I87*H87,2)</f>
        <v>0</v>
      </c>
      <c r="BL87" s="21" t="s">
        <v>125</v>
      </c>
      <c r="BM87" s="21" t="s">
        <v>131</v>
      </c>
    </row>
    <row r="88" s="1" customFormat="1">
      <c r="B88" s="43"/>
      <c r="D88" s="206" t="s">
        <v>127</v>
      </c>
      <c r="F88" s="207" t="s">
        <v>132</v>
      </c>
      <c r="I88" s="208"/>
      <c r="L88" s="43"/>
      <c r="M88" s="209"/>
      <c r="N88" s="44"/>
      <c r="O88" s="44"/>
      <c r="P88" s="44"/>
      <c r="Q88" s="44"/>
      <c r="R88" s="44"/>
      <c r="S88" s="44"/>
      <c r="T88" s="82"/>
      <c r="AT88" s="21" t="s">
        <v>127</v>
      </c>
      <c r="AU88" s="21" t="s">
        <v>81</v>
      </c>
    </row>
    <row r="89" s="1" customFormat="1" ht="16.5" customHeight="1">
      <c r="B89" s="193"/>
      <c r="C89" s="194" t="s">
        <v>133</v>
      </c>
      <c r="D89" s="194" t="s">
        <v>121</v>
      </c>
      <c r="E89" s="195" t="s">
        <v>134</v>
      </c>
      <c r="F89" s="196" t="s">
        <v>135</v>
      </c>
      <c r="G89" s="197" t="s">
        <v>124</v>
      </c>
      <c r="H89" s="198">
        <v>1</v>
      </c>
      <c r="I89" s="199"/>
      <c r="J89" s="200">
        <f>ROUND(I89*H89,2)</f>
        <v>0</v>
      </c>
      <c r="K89" s="196" t="s">
        <v>5</v>
      </c>
      <c r="L89" s="43"/>
      <c r="M89" s="201" t="s">
        <v>5</v>
      </c>
      <c r="N89" s="202" t="s">
        <v>42</v>
      </c>
      <c r="O89" s="44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21" t="s">
        <v>125</v>
      </c>
      <c r="AT89" s="21" t="s">
        <v>121</v>
      </c>
      <c r="AU89" s="21" t="s">
        <v>81</v>
      </c>
      <c r="AY89" s="21" t="s">
        <v>118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21" t="s">
        <v>79</v>
      </c>
      <c r="BK89" s="205">
        <f>ROUND(I89*H89,2)</f>
        <v>0</v>
      </c>
      <c r="BL89" s="21" t="s">
        <v>125</v>
      </c>
      <c r="BM89" s="21" t="s">
        <v>136</v>
      </c>
    </row>
    <row r="90" s="1" customFormat="1">
      <c r="B90" s="43"/>
      <c r="D90" s="206" t="s">
        <v>127</v>
      </c>
      <c r="F90" s="207" t="s">
        <v>137</v>
      </c>
      <c r="I90" s="208"/>
      <c r="L90" s="43"/>
      <c r="M90" s="209"/>
      <c r="N90" s="44"/>
      <c r="O90" s="44"/>
      <c r="P90" s="44"/>
      <c r="Q90" s="44"/>
      <c r="R90" s="44"/>
      <c r="S90" s="44"/>
      <c r="T90" s="82"/>
      <c r="AT90" s="21" t="s">
        <v>127</v>
      </c>
      <c r="AU90" s="21" t="s">
        <v>81</v>
      </c>
    </row>
    <row r="91" s="1" customFormat="1" ht="16.5" customHeight="1">
      <c r="B91" s="193"/>
      <c r="C91" s="194" t="s">
        <v>125</v>
      </c>
      <c r="D91" s="194" t="s">
        <v>121</v>
      </c>
      <c r="E91" s="195" t="s">
        <v>138</v>
      </c>
      <c r="F91" s="196" t="s">
        <v>139</v>
      </c>
      <c r="G91" s="197" t="s">
        <v>124</v>
      </c>
      <c r="H91" s="198">
        <v>1</v>
      </c>
      <c r="I91" s="199"/>
      <c r="J91" s="200">
        <f>ROUND(I91*H91,2)</f>
        <v>0</v>
      </c>
      <c r="K91" s="196" t="s">
        <v>5</v>
      </c>
      <c r="L91" s="43"/>
      <c r="M91" s="201" t="s">
        <v>5</v>
      </c>
      <c r="N91" s="202" t="s">
        <v>42</v>
      </c>
      <c r="O91" s="44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21" t="s">
        <v>125</v>
      </c>
      <c r="AT91" s="21" t="s">
        <v>121</v>
      </c>
      <c r="AU91" s="21" t="s">
        <v>81</v>
      </c>
      <c r="AY91" s="21" t="s">
        <v>118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21" t="s">
        <v>79</v>
      </c>
      <c r="BK91" s="205">
        <f>ROUND(I91*H91,2)</f>
        <v>0</v>
      </c>
      <c r="BL91" s="21" t="s">
        <v>125</v>
      </c>
      <c r="BM91" s="21" t="s">
        <v>140</v>
      </c>
    </row>
    <row r="92" s="1" customFormat="1">
      <c r="B92" s="43"/>
      <c r="D92" s="206" t="s">
        <v>127</v>
      </c>
      <c r="F92" s="207" t="s">
        <v>141</v>
      </c>
      <c r="I92" s="208"/>
      <c r="L92" s="43"/>
      <c r="M92" s="209"/>
      <c r="N92" s="44"/>
      <c r="O92" s="44"/>
      <c r="P92" s="44"/>
      <c r="Q92" s="44"/>
      <c r="R92" s="44"/>
      <c r="S92" s="44"/>
      <c r="T92" s="82"/>
      <c r="AT92" s="21" t="s">
        <v>127</v>
      </c>
      <c r="AU92" s="21" t="s">
        <v>81</v>
      </c>
    </row>
    <row r="93" s="1" customFormat="1" ht="16.5" customHeight="1">
      <c r="B93" s="193"/>
      <c r="C93" s="194" t="s">
        <v>142</v>
      </c>
      <c r="D93" s="194" t="s">
        <v>121</v>
      </c>
      <c r="E93" s="195" t="s">
        <v>143</v>
      </c>
      <c r="F93" s="196" t="s">
        <v>144</v>
      </c>
      <c r="G93" s="197" t="s">
        <v>124</v>
      </c>
      <c r="H93" s="198">
        <v>1</v>
      </c>
      <c r="I93" s="199"/>
      <c r="J93" s="200">
        <f>ROUND(I93*H93,2)</f>
        <v>0</v>
      </c>
      <c r="K93" s="196" t="s">
        <v>5</v>
      </c>
      <c r="L93" s="43"/>
      <c r="M93" s="201" t="s">
        <v>5</v>
      </c>
      <c r="N93" s="202" t="s">
        <v>42</v>
      </c>
      <c r="O93" s="44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AR93" s="21" t="s">
        <v>125</v>
      </c>
      <c r="AT93" s="21" t="s">
        <v>121</v>
      </c>
      <c r="AU93" s="21" t="s">
        <v>81</v>
      </c>
      <c r="AY93" s="21" t="s">
        <v>118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21" t="s">
        <v>79</v>
      </c>
      <c r="BK93" s="205">
        <f>ROUND(I93*H93,2)</f>
        <v>0</v>
      </c>
      <c r="BL93" s="21" t="s">
        <v>125</v>
      </c>
      <c r="BM93" s="21" t="s">
        <v>145</v>
      </c>
    </row>
    <row r="94" s="1" customFormat="1">
      <c r="B94" s="43"/>
      <c r="D94" s="206" t="s">
        <v>127</v>
      </c>
      <c r="F94" s="207" t="s">
        <v>144</v>
      </c>
      <c r="I94" s="208"/>
      <c r="L94" s="43"/>
      <c r="M94" s="209"/>
      <c r="N94" s="44"/>
      <c r="O94" s="44"/>
      <c r="P94" s="44"/>
      <c r="Q94" s="44"/>
      <c r="R94" s="44"/>
      <c r="S94" s="44"/>
      <c r="T94" s="82"/>
      <c r="AT94" s="21" t="s">
        <v>127</v>
      </c>
      <c r="AU94" s="21" t="s">
        <v>81</v>
      </c>
    </row>
    <row r="95" s="1" customFormat="1" ht="16.5" customHeight="1">
      <c r="B95" s="193"/>
      <c r="C95" s="194" t="s">
        <v>146</v>
      </c>
      <c r="D95" s="194" t="s">
        <v>121</v>
      </c>
      <c r="E95" s="195" t="s">
        <v>147</v>
      </c>
      <c r="F95" s="196" t="s">
        <v>148</v>
      </c>
      <c r="G95" s="197" t="s">
        <v>124</v>
      </c>
      <c r="H95" s="198">
        <v>6</v>
      </c>
      <c r="I95" s="199"/>
      <c r="J95" s="200">
        <f>ROUND(I95*H95,2)</f>
        <v>0</v>
      </c>
      <c r="K95" s="196" t="s">
        <v>5</v>
      </c>
      <c r="L95" s="43"/>
      <c r="M95" s="201" t="s">
        <v>5</v>
      </c>
      <c r="N95" s="202" t="s">
        <v>42</v>
      </c>
      <c r="O95" s="44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AR95" s="21" t="s">
        <v>125</v>
      </c>
      <c r="AT95" s="21" t="s">
        <v>121</v>
      </c>
      <c r="AU95" s="21" t="s">
        <v>81</v>
      </c>
      <c r="AY95" s="21" t="s">
        <v>118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21" t="s">
        <v>79</v>
      </c>
      <c r="BK95" s="205">
        <f>ROUND(I95*H95,2)</f>
        <v>0</v>
      </c>
      <c r="BL95" s="21" t="s">
        <v>125</v>
      </c>
      <c r="BM95" s="21" t="s">
        <v>149</v>
      </c>
    </row>
    <row r="96" s="1" customFormat="1">
      <c r="B96" s="43"/>
      <c r="D96" s="206" t="s">
        <v>127</v>
      </c>
      <c r="F96" s="207" t="s">
        <v>148</v>
      </c>
      <c r="I96" s="208"/>
      <c r="L96" s="43"/>
      <c r="M96" s="209"/>
      <c r="N96" s="44"/>
      <c r="O96" s="44"/>
      <c r="P96" s="44"/>
      <c r="Q96" s="44"/>
      <c r="R96" s="44"/>
      <c r="S96" s="44"/>
      <c r="T96" s="82"/>
      <c r="AT96" s="21" t="s">
        <v>127</v>
      </c>
      <c r="AU96" s="21" t="s">
        <v>81</v>
      </c>
    </row>
    <row r="97" s="1" customFormat="1" ht="16.5" customHeight="1">
      <c r="B97" s="193"/>
      <c r="C97" s="194" t="s">
        <v>150</v>
      </c>
      <c r="D97" s="194" t="s">
        <v>121</v>
      </c>
      <c r="E97" s="195" t="s">
        <v>151</v>
      </c>
      <c r="F97" s="196" t="s">
        <v>152</v>
      </c>
      <c r="G97" s="197" t="s">
        <v>124</v>
      </c>
      <c r="H97" s="198">
        <v>4</v>
      </c>
      <c r="I97" s="199"/>
      <c r="J97" s="200">
        <f>ROUND(I97*H97,2)</f>
        <v>0</v>
      </c>
      <c r="K97" s="196" t="s">
        <v>5</v>
      </c>
      <c r="L97" s="43"/>
      <c r="M97" s="201" t="s">
        <v>5</v>
      </c>
      <c r="N97" s="202" t="s">
        <v>42</v>
      </c>
      <c r="O97" s="44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AR97" s="21" t="s">
        <v>125</v>
      </c>
      <c r="AT97" s="21" t="s">
        <v>121</v>
      </c>
      <c r="AU97" s="21" t="s">
        <v>81</v>
      </c>
      <c r="AY97" s="21" t="s">
        <v>118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21" t="s">
        <v>79</v>
      </c>
      <c r="BK97" s="205">
        <f>ROUND(I97*H97,2)</f>
        <v>0</v>
      </c>
      <c r="BL97" s="21" t="s">
        <v>125</v>
      </c>
      <c r="BM97" s="21" t="s">
        <v>153</v>
      </c>
    </row>
    <row r="98" s="1" customFormat="1">
      <c r="B98" s="43"/>
      <c r="D98" s="206" t="s">
        <v>127</v>
      </c>
      <c r="F98" s="207" t="s">
        <v>152</v>
      </c>
      <c r="I98" s="208"/>
      <c r="L98" s="43"/>
      <c r="M98" s="209"/>
      <c r="N98" s="44"/>
      <c r="O98" s="44"/>
      <c r="P98" s="44"/>
      <c r="Q98" s="44"/>
      <c r="R98" s="44"/>
      <c r="S98" s="44"/>
      <c r="T98" s="82"/>
      <c r="AT98" s="21" t="s">
        <v>127</v>
      </c>
      <c r="AU98" s="21" t="s">
        <v>81</v>
      </c>
    </row>
    <row r="99" s="1" customFormat="1" ht="16.5" customHeight="1">
      <c r="B99" s="193"/>
      <c r="C99" s="194" t="s">
        <v>154</v>
      </c>
      <c r="D99" s="194" t="s">
        <v>121</v>
      </c>
      <c r="E99" s="195" t="s">
        <v>155</v>
      </c>
      <c r="F99" s="196" t="s">
        <v>156</v>
      </c>
      <c r="G99" s="197" t="s">
        <v>124</v>
      </c>
      <c r="H99" s="198">
        <v>4</v>
      </c>
      <c r="I99" s="199"/>
      <c r="J99" s="200">
        <f>ROUND(I99*H99,2)</f>
        <v>0</v>
      </c>
      <c r="K99" s="196" t="s">
        <v>5</v>
      </c>
      <c r="L99" s="43"/>
      <c r="M99" s="201" t="s">
        <v>5</v>
      </c>
      <c r="N99" s="202" t="s">
        <v>42</v>
      </c>
      <c r="O99" s="44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AR99" s="21" t="s">
        <v>125</v>
      </c>
      <c r="AT99" s="21" t="s">
        <v>121</v>
      </c>
      <c r="AU99" s="21" t="s">
        <v>81</v>
      </c>
      <c r="AY99" s="21" t="s">
        <v>118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21" t="s">
        <v>79</v>
      </c>
      <c r="BK99" s="205">
        <f>ROUND(I99*H99,2)</f>
        <v>0</v>
      </c>
      <c r="BL99" s="21" t="s">
        <v>125</v>
      </c>
      <c r="BM99" s="21" t="s">
        <v>157</v>
      </c>
    </row>
    <row r="100" s="1" customFormat="1">
      <c r="B100" s="43"/>
      <c r="D100" s="206" t="s">
        <v>127</v>
      </c>
      <c r="F100" s="207" t="s">
        <v>156</v>
      </c>
      <c r="I100" s="208"/>
      <c r="L100" s="43"/>
      <c r="M100" s="209"/>
      <c r="N100" s="44"/>
      <c r="O100" s="44"/>
      <c r="P100" s="44"/>
      <c r="Q100" s="44"/>
      <c r="R100" s="44"/>
      <c r="S100" s="44"/>
      <c r="T100" s="82"/>
      <c r="AT100" s="21" t="s">
        <v>127</v>
      </c>
      <c r="AU100" s="21" t="s">
        <v>81</v>
      </c>
    </row>
    <row r="101" s="1" customFormat="1" ht="16.5" customHeight="1">
      <c r="B101" s="193"/>
      <c r="C101" s="194" t="s">
        <v>158</v>
      </c>
      <c r="D101" s="194" t="s">
        <v>121</v>
      </c>
      <c r="E101" s="195" t="s">
        <v>159</v>
      </c>
      <c r="F101" s="196" t="s">
        <v>160</v>
      </c>
      <c r="G101" s="197" t="s">
        <v>124</v>
      </c>
      <c r="H101" s="198">
        <v>1</v>
      </c>
      <c r="I101" s="199"/>
      <c r="J101" s="200">
        <f>ROUND(I101*H101,2)</f>
        <v>0</v>
      </c>
      <c r="K101" s="196" t="s">
        <v>5</v>
      </c>
      <c r="L101" s="43"/>
      <c r="M101" s="201" t="s">
        <v>5</v>
      </c>
      <c r="N101" s="202" t="s">
        <v>42</v>
      </c>
      <c r="O101" s="44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AR101" s="21" t="s">
        <v>125</v>
      </c>
      <c r="AT101" s="21" t="s">
        <v>121</v>
      </c>
      <c r="AU101" s="21" t="s">
        <v>81</v>
      </c>
      <c r="AY101" s="21" t="s">
        <v>118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21" t="s">
        <v>79</v>
      </c>
      <c r="BK101" s="205">
        <f>ROUND(I101*H101,2)</f>
        <v>0</v>
      </c>
      <c r="BL101" s="21" t="s">
        <v>125</v>
      </c>
      <c r="BM101" s="21" t="s">
        <v>161</v>
      </c>
    </row>
    <row r="102" s="1" customFormat="1">
      <c r="B102" s="43"/>
      <c r="D102" s="206" t="s">
        <v>127</v>
      </c>
      <c r="F102" s="207" t="s">
        <v>160</v>
      </c>
      <c r="I102" s="208"/>
      <c r="L102" s="43"/>
      <c r="M102" s="209"/>
      <c r="N102" s="44"/>
      <c r="O102" s="44"/>
      <c r="P102" s="44"/>
      <c r="Q102" s="44"/>
      <c r="R102" s="44"/>
      <c r="S102" s="44"/>
      <c r="T102" s="82"/>
      <c r="AT102" s="21" t="s">
        <v>127</v>
      </c>
      <c r="AU102" s="21" t="s">
        <v>81</v>
      </c>
    </row>
    <row r="103" s="1" customFormat="1" ht="16.5" customHeight="1">
      <c r="B103" s="193"/>
      <c r="C103" s="194" t="s">
        <v>162</v>
      </c>
      <c r="D103" s="194" t="s">
        <v>121</v>
      </c>
      <c r="E103" s="195" t="s">
        <v>163</v>
      </c>
      <c r="F103" s="196" t="s">
        <v>164</v>
      </c>
      <c r="G103" s="197" t="s">
        <v>124</v>
      </c>
      <c r="H103" s="198">
        <v>4</v>
      </c>
      <c r="I103" s="199"/>
      <c r="J103" s="200">
        <f>ROUND(I103*H103,2)</f>
        <v>0</v>
      </c>
      <c r="K103" s="196" t="s">
        <v>5</v>
      </c>
      <c r="L103" s="43"/>
      <c r="M103" s="201" t="s">
        <v>5</v>
      </c>
      <c r="N103" s="202" t="s">
        <v>42</v>
      </c>
      <c r="O103" s="44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AR103" s="21" t="s">
        <v>125</v>
      </c>
      <c r="AT103" s="21" t="s">
        <v>121</v>
      </c>
      <c r="AU103" s="21" t="s">
        <v>81</v>
      </c>
      <c r="AY103" s="21" t="s">
        <v>118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21" t="s">
        <v>79</v>
      </c>
      <c r="BK103" s="205">
        <f>ROUND(I103*H103,2)</f>
        <v>0</v>
      </c>
      <c r="BL103" s="21" t="s">
        <v>125</v>
      </c>
      <c r="BM103" s="21" t="s">
        <v>165</v>
      </c>
    </row>
    <row r="104" s="1" customFormat="1">
      <c r="B104" s="43"/>
      <c r="D104" s="206" t="s">
        <v>127</v>
      </c>
      <c r="F104" s="207" t="s">
        <v>164</v>
      </c>
      <c r="I104" s="208"/>
      <c r="L104" s="43"/>
      <c r="M104" s="209"/>
      <c r="N104" s="44"/>
      <c r="O104" s="44"/>
      <c r="P104" s="44"/>
      <c r="Q104" s="44"/>
      <c r="R104" s="44"/>
      <c r="S104" s="44"/>
      <c r="T104" s="82"/>
      <c r="AT104" s="21" t="s">
        <v>127</v>
      </c>
      <c r="AU104" s="21" t="s">
        <v>81</v>
      </c>
    </row>
    <row r="105" s="1" customFormat="1" ht="16.5" customHeight="1">
      <c r="B105" s="193"/>
      <c r="C105" s="194" t="s">
        <v>166</v>
      </c>
      <c r="D105" s="194" t="s">
        <v>121</v>
      </c>
      <c r="E105" s="195" t="s">
        <v>167</v>
      </c>
      <c r="F105" s="196" t="s">
        <v>168</v>
      </c>
      <c r="G105" s="197" t="s">
        <v>124</v>
      </c>
      <c r="H105" s="198">
        <v>3</v>
      </c>
      <c r="I105" s="199"/>
      <c r="J105" s="200">
        <f>ROUND(I105*H105,2)</f>
        <v>0</v>
      </c>
      <c r="K105" s="196" t="s">
        <v>5</v>
      </c>
      <c r="L105" s="43"/>
      <c r="M105" s="201" t="s">
        <v>5</v>
      </c>
      <c r="N105" s="202" t="s">
        <v>42</v>
      </c>
      <c r="O105" s="44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AR105" s="21" t="s">
        <v>125</v>
      </c>
      <c r="AT105" s="21" t="s">
        <v>121</v>
      </c>
      <c r="AU105" s="21" t="s">
        <v>81</v>
      </c>
      <c r="AY105" s="21" t="s">
        <v>118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21" t="s">
        <v>79</v>
      </c>
      <c r="BK105" s="205">
        <f>ROUND(I105*H105,2)</f>
        <v>0</v>
      </c>
      <c r="BL105" s="21" t="s">
        <v>125</v>
      </c>
      <c r="BM105" s="21" t="s">
        <v>169</v>
      </c>
    </row>
    <row r="106" s="1" customFormat="1">
      <c r="B106" s="43"/>
      <c r="D106" s="206" t="s">
        <v>127</v>
      </c>
      <c r="F106" s="207" t="s">
        <v>170</v>
      </c>
      <c r="I106" s="208"/>
      <c r="L106" s="43"/>
      <c r="M106" s="209"/>
      <c r="N106" s="44"/>
      <c r="O106" s="44"/>
      <c r="P106" s="44"/>
      <c r="Q106" s="44"/>
      <c r="R106" s="44"/>
      <c r="S106" s="44"/>
      <c r="T106" s="82"/>
      <c r="AT106" s="21" t="s">
        <v>127</v>
      </c>
      <c r="AU106" s="21" t="s">
        <v>81</v>
      </c>
    </row>
    <row r="107" s="1" customFormat="1" ht="16.5" customHeight="1">
      <c r="B107" s="193"/>
      <c r="C107" s="194" t="s">
        <v>171</v>
      </c>
      <c r="D107" s="194" t="s">
        <v>121</v>
      </c>
      <c r="E107" s="195" t="s">
        <v>172</v>
      </c>
      <c r="F107" s="196" t="s">
        <v>173</v>
      </c>
      <c r="G107" s="197" t="s">
        <v>124</v>
      </c>
      <c r="H107" s="198">
        <v>1</v>
      </c>
      <c r="I107" s="199"/>
      <c r="J107" s="200">
        <f>ROUND(I107*H107,2)</f>
        <v>0</v>
      </c>
      <c r="K107" s="196" t="s">
        <v>5</v>
      </c>
      <c r="L107" s="43"/>
      <c r="M107" s="201" t="s">
        <v>5</v>
      </c>
      <c r="N107" s="202" t="s">
        <v>42</v>
      </c>
      <c r="O107" s="44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AR107" s="21" t="s">
        <v>125</v>
      </c>
      <c r="AT107" s="21" t="s">
        <v>121</v>
      </c>
      <c r="AU107" s="21" t="s">
        <v>81</v>
      </c>
      <c r="AY107" s="21" t="s">
        <v>118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21" t="s">
        <v>79</v>
      </c>
      <c r="BK107" s="205">
        <f>ROUND(I107*H107,2)</f>
        <v>0</v>
      </c>
      <c r="BL107" s="21" t="s">
        <v>125</v>
      </c>
      <c r="BM107" s="21" t="s">
        <v>174</v>
      </c>
    </row>
    <row r="108" s="1" customFormat="1">
      <c r="B108" s="43"/>
      <c r="D108" s="206" t="s">
        <v>127</v>
      </c>
      <c r="F108" s="207" t="s">
        <v>175</v>
      </c>
      <c r="I108" s="208"/>
      <c r="L108" s="43"/>
      <c r="M108" s="209"/>
      <c r="N108" s="44"/>
      <c r="O108" s="44"/>
      <c r="P108" s="44"/>
      <c r="Q108" s="44"/>
      <c r="R108" s="44"/>
      <c r="S108" s="44"/>
      <c r="T108" s="82"/>
      <c r="AT108" s="21" t="s">
        <v>127</v>
      </c>
      <c r="AU108" s="21" t="s">
        <v>81</v>
      </c>
    </row>
    <row r="109" s="1" customFormat="1" ht="16.5" customHeight="1">
      <c r="B109" s="193"/>
      <c r="C109" s="194" t="s">
        <v>176</v>
      </c>
      <c r="D109" s="194" t="s">
        <v>121</v>
      </c>
      <c r="E109" s="195" t="s">
        <v>177</v>
      </c>
      <c r="F109" s="196" t="s">
        <v>178</v>
      </c>
      <c r="G109" s="197" t="s">
        <v>124</v>
      </c>
      <c r="H109" s="198">
        <v>24</v>
      </c>
      <c r="I109" s="199"/>
      <c r="J109" s="200">
        <f>ROUND(I109*H109,2)</f>
        <v>0</v>
      </c>
      <c r="K109" s="196" t="s">
        <v>5</v>
      </c>
      <c r="L109" s="43"/>
      <c r="M109" s="201" t="s">
        <v>5</v>
      </c>
      <c r="N109" s="202" t="s">
        <v>42</v>
      </c>
      <c r="O109" s="44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AR109" s="21" t="s">
        <v>125</v>
      </c>
      <c r="AT109" s="21" t="s">
        <v>121</v>
      </c>
      <c r="AU109" s="21" t="s">
        <v>81</v>
      </c>
      <c r="AY109" s="21" t="s">
        <v>118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21" t="s">
        <v>79</v>
      </c>
      <c r="BK109" s="205">
        <f>ROUND(I109*H109,2)</f>
        <v>0</v>
      </c>
      <c r="BL109" s="21" t="s">
        <v>125</v>
      </c>
      <c r="BM109" s="21" t="s">
        <v>179</v>
      </c>
    </row>
    <row r="110" s="1" customFormat="1">
      <c r="B110" s="43"/>
      <c r="D110" s="206" t="s">
        <v>127</v>
      </c>
      <c r="F110" s="207" t="s">
        <v>180</v>
      </c>
      <c r="I110" s="208"/>
      <c r="L110" s="43"/>
      <c r="M110" s="209"/>
      <c r="N110" s="44"/>
      <c r="O110" s="44"/>
      <c r="P110" s="44"/>
      <c r="Q110" s="44"/>
      <c r="R110" s="44"/>
      <c r="S110" s="44"/>
      <c r="T110" s="82"/>
      <c r="AT110" s="21" t="s">
        <v>127</v>
      </c>
      <c r="AU110" s="21" t="s">
        <v>81</v>
      </c>
    </row>
    <row r="111" s="1" customFormat="1" ht="16.5" customHeight="1">
      <c r="B111" s="193"/>
      <c r="C111" s="194" t="s">
        <v>181</v>
      </c>
      <c r="D111" s="194" t="s">
        <v>121</v>
      </c>
      <c r="E111" s="195" t="s">
        <v>182</v>
      </c>
      <c r="F111" s="196" t="s">
        <v>178</v>
      </c>
      <c r="G111" s="197" t="s">
        <v>124</v>
      </c>
      <c r="H111" s="198">
        <v>12</v>
      </c>
      <c r="I111" s="199"/>
      <c r="J111" s="200">
        <f>ROUND(I111*H111,2)</f>
        <v>0</v>
      </c>
      <c r="K111" s="196" t="s">
        <v>5</v>
      </c>
      <c r="L111" s="43"/>
      <c r="M111" s="201" t="s">
        <v>5</v>
      </c>
      <c r="N111" s="202" t="s">
        <v>42</v>
      </c>
      <c r="O111" s="44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AR111" s="21" t="s">
        <v>125</v>
      </c>
      <c r="AT111" s="21" t="s">
        <v>121</v>
      </c>
      <c r="AU111" s="21" t="s">
        <v>81</v>
      </c>
      <c r="AY111" s="21" t="s">
        <v>118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21" t="s">
        <v>79</v>
      </c>
      <c r="BK111" s="205">
        <f>ROUND(I111*H111,2)</f>
        <v>0</v>
      </c>
      <c r="BL111" s="21" t="s">
        <v>125</v>
      </c>
      <c r="BM111" s="21" t="s">
        <v>183</v>
      </c>
    </row>
    <row r="112" s="1" customFormat="1">
      <c r="B112" s="43"/>
      <c r="D112" s="206" t="s">
        <v>127</v>
      </c>
      <c r="F112" s="207" t="s">
        <v>184</v>
      </c>
      <c r="I112" s="208"/>
      <c r="L112" s="43"/>
      <c r="M112" s="209"/>
      <c r="N112" s="44"/>
      <c r="O112" s="44"/>
      <c r="P112" s="44"/>
      <c r="Q112" s="44"/>
      <c r="R112" s="44"/>
      <c r="S112" s="44"/>
      <c r="T112" s="82"/>
      <c r="AT112" s="21" t="s">
        <v>127</v>
      </c>
      <c r="AU112" s="21" t="s">
        <v>81</v>
      </c>
    </row>
    <row r="113" s="1" customFormat="1" ht="16.5" customHeight="1">
      <c r="B113" s="193"/>
      <c r="C113" s="194" t="s">
        <v>11</v>
      </c>
      <c r="D113" s="194" t="s">
        <v>121</v>
      </c>
      <c r="E113" s="195" t="s">
        <v>185</v>
      </c>
      <c r="F113" s="196" t="s">
        <v>178</v>
      </c>
      <c r="G113" s="197" t="s">
        <v>124</v>
      </c>
      <c r="H113" s="198">
        <v>3</v>
      </c>
      <c r="I113" s="199"/>
      <c r="J113" s="200">
        <f>ROUND(I113*H113,2)</f>
        <v>0</v>
      </c>
      <c r="K113" s="196" t="s">
        <v>5</v>
      </c>
      <c r="L113" s="43"/>
      <c r="M113" s="201" t="s">
        <v>5</v>
      </c>
      <c r="N113" s="202" t="s">
        <v>42</v>
      </c>
      <c r="O113" s="44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AR113" s="21" t="s">
        <v>125</v>
      </c>
      <c r="AT113" s="21" t="s">
        <v>121</v>
      </c>
      <c r="AU113" s="21" t="s">
        <v>81</v>
      </c>
      <c r="AY113" s="21" t="s">
        <v>118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21" t="s">
        <v>79</v>
      </c>
      <c r="BK113" s="205">
        <f>ROUND(I113*H113,2)</f>
        <v>0</v>
      </c>
      <c r="BL113" s="21" t="s">
        <v>125</v>
      </c>
      <c r="BM113" s="21" t="s">
        <v>186</v>
      </c>
    </row>
    <row r="114" s="1" customFormat="1">
      <c r="B114" s="43"/>
      <c r="D114" s="206" t="s">
        <v>127</v>
      </c>
      <c r="F114" s="207" t="s">
        <v>187</v>
      </c>
      <c r="I114" s="208"/>
      <c r="L114" s="43"/>
      <c r="M114" s="209"/>
      <c r="N114" s="44"/>
      <c r="O114" s="44"/>
      <c r="P114" s="44"/>
      <c r="Q114" s="44"/>
      <c r="R114" s="44"/>
      <c r="S114" s="44"/>
      <c r="T114" s="82"/>
      <c r="AT114" s="21" t="s">
        <v>127</v>
      </c>
      <c r="AU114" s="21" t="s">
        <v>81</v>
      </c>
    </row>
    <row r="115" s="1" customFormat="1" ht="16.5" customHeight="1">
      <c r="B115" s="193"/>
      <c r="C115" s="194" t="s">
        <v>188</v>
      </c>
      <c r="D115" s="194" t="s">
        <v>121</v>
      </c>
      <c r="E115" s="195" t="s">
        <v>189</v>
      </c>
      <c r="F115" s="196" t="s">
        <v>190</v>
      </c>
      <c r="G115" s="197" t="s">
        <v>124</v>
      </c>
      <c r="H115" s="198">
        <v>10</v>
      </c>
      <c r="I115" s="199"/>
      <c r="J115" s="200">
        <f>ROUND(I115*H115,2)</f>
        <v>0</v>
      </c>
      <c r="K115" s="196" t="s">
        <v>5</v>
      </c>
      <c r="L115" s="43"/>
      <c r="M115" s="201" t="s">
        <v>5</v>
      </c>
      <c r="N115" s="202" t="s">
        <v>42</v>
      </c>
      <c r="O115" s="44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AR115" s="21" t="s">
        <v>125</v>
      </c>
      <c r="AT115" s="21" t="s">
        <v>121</v>
      </c>
      <c r="AU115" s="21" t="s">
        <v>81</v>
      </c>
      <c r="AY115" s="21" t="s">
        <v>118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21" t="s">
        <v>79</v>
      </c>
      <c r="BK115" s="205">
        <f>ROUND(I115*H115,2)</f>
        <v>0</v>
      </c>
      <c r="BL115" s="21" t="s">
        <v>125</v>
      </c>
      <c r="BM115" s="21" t="s">
        <v>191</v>
      </c>
    </row>
    <row r="116" s="1" customFormat="1">
      <c r="B116" s="43"/>
      <c r="D116" s="206" t="s">
        <v>127</v>
      </c>
      <c r="F116" s="207" t="s">
        <v>192</v>
      </c>
      <c r="I116" s="208"/>
      <c r="L116" s="43"/>
      <c r="M116" s="209"/>
      <c r="N116" s="44"/>
      <c r="O116" s="44"/>
      <c r="P116" s="44"/>
      <c r="Q116" s="44"/>
      <c r="R116" s="44"/>
      <c r="S116" s="44"/>
      <c r="T116" s="82"/>
      <c r="AT116" s="21" t="s">
        <v>127</v>
      </c>
      <c r="AU116" s="21" t="s">
        <v>81</v>
      </c>
    </row>
    <row r="117" s="1" customFormat="1" ht="16.5" customHeight="1">
      <c r="B117" s="193"/>
      <c r="C117" s="194" t="s">
        <v>193</v>
      </c>
      <c r="D117" s="194" t="s">
        <v>121</v>
      </c>
      <c r="E117" s="195" t="s">
        <v>194</v>
      </c>
      <c r="F117" s="196" t="s">
        <v>195</v>
      </c>
      <c r="G117" s="197" t="s">
        <v>124</v>
      </c>
      <c r="H117" s="198">
        <v>3</v>
      </c>
      <c r="I117" s="199"/>
      <c r="J117" s="200">
        <f>ROUND(I117*H117,2)</f>
        <v>0</v>
      </c>
      <c r="K117" s="196" t="s">
        <v>5</v>
      </c>
      <c r="L117" s="43"/>
      <c r="M117" s="201" t="s">
        <v>5</v>
      </c>
      <c r="N117" s="202" t="s">
        <v>42</v>
      </c>
      <c r="O117" s="44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AR117" s="21" t="s">
        <v>125</v>
      </c>
      <c r="AT117" s="21" t="s">
        <v>121</v>
      </c>
      <c r="AU117" s="21" t="s">
        <v>81</v>
      </c>
      <c r="AY117" s="21" t="s">
        <v>118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21" t="s">
        <v>79</v>
      </c>
      <c r="BK117" s="205">
        <f>ROUND(I117*H117,2)</f>
        <v>0</v>
      </c>
      <c r="BL117" s="21" t="s">
        <v>125</v>
      </c>
      <c r="BM117" s="21" t="s">
        <v>196</v>
      </c>
    </row>
    <row r="118" s="1" customFormat="1">
      <c r="B118" s="43"/>
      <c r="D118" s="206" t="s">
        <v>127</v>
      </c>
      <c r="F118" s="207" t="s">
        <v>197</v>
      </c>
      <c r="I118" s="208"/>
      <c r="L118" s="43"/>
      <c r="M118" s="209"/>
      <c r="N118" s="44"/>
      <c r="O118" s="44"/>
      <c r="P118" s="44"/>
      <c r="Q118" s="44"/>
      <c r="R118" s="44"/>
      <c r="S118" s="44"/>
      <c r="T118" s="82"/>
      <c r="AT118" s="21" t="s">
        <v>127</v>
      </c>
      <c r="AU118" s="21" t="s">
        <v>81</v>
      </c>
    </row>
    <row r="119" s="1" customFormat="1" ht="16.5" customHeight="1">
      <c r="B119" s="193"/>
      <c r="C119" s="194" t="s">
        <v>198</v>
      </c>
      <c r="D119" s="194" t="s">
        <v>121</v>
      </c>
      <c r="E119" s="195" t="s">
        <v>199</v>
      </c>
      <c r="F119" s="196" t="s">
        <v>200</v>
      </c>
      <c r="G119" s="197" t="s">
        <v>124</v>
      </c>
      <c r="H119" s="198">
        <v>1</v>
      </c>
      <c r="I119" s="199"/>
      <c r="J119" s="200">
        <f>ROUND(I119*H119,2)</f>
        <v>0</v>
      </c>
      <c r="K119" s="196" t="s">
        <v>5</v>
      </c>
      <c r="L119" s="43"/>
      <c r="M119" s="201" t="s">
        <v>5</v>
      </c>
      <c r="N119" s="202" t="s">
        <v>42</v>
      </c>
      <c r="O119" s="44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AR119" s="21" t="s">
        <v>125</v>
      </c>
      <c r="AT119" s="21" t="s">
        <v>121</v>
      </c>
      <c r="AU119" s="21" t="s">
        <v>81</v>
      </c>
      <c r="AY119" s="21" t="s">
        <v>118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21" t="s">
        <v>79</v>
      </c>
      <c r="BK119" s="205">
        <f>ROUND(I119*H119,2)</f>
        <v>0</v>
      </c>
      <c r="BL119" s="21" t="s">
        <v>125</v>
      </c>
      <c r="BM119" s="21" t="s">
        <v>201</v>
      </c>
    </row>
    <row r="120" s="1" customFormat="1">
      <c r="B120" s="43"/>
      <c r="D120" s="206" t="s">
        <v>127</v>
      </c>
      <c r="F120" s="207" t="s">
        <v>202</v>
      </c>
      <c r="I120" s="208"/>
      <c r="L120" s="43"/>
      <c r="M120" s="209"/>
      <c r="N120" s="44"/>
      <c r="O120" s="44"/>
      <c r="P120" s="44"/>
      <c r="Q120" s="44"/>
      <c r="R120" s="44"/>
      <c r="S120" s="44"/>
      <c r="T120" s="82"/>
      <c r="AT120" s="21" t="s">
        <v>127</v>
      </c>
      <c r="AU120" s="21" t="s">
        <v>81</v>
      </c>
    </row>
    <row r="121" s="1" customFormat="1" ht="16.5" customHeight="1">
      <c r="B121" s="193"/>
      <c r="C121" s="194" t="s">
        <v>203</v>
      </c>
      <c r="D121" s="194" t="s">
        <v>121</v>
      </c>
      <c r="E121" s="195" t="s">
        <v>204</v>
      </c>
      <c r="F121" s="196" t="s">
        <v>205</v>
      </c>
      <c r="G121" s="197" t="s">
        <v>124</v>
      </c>
      <c r="H121" s="198">
        <v>32</v>
      </c>
      <c r="I121" s="199"/>
      <c r="J121" s="200">
        <f>ROUND(I121*H121,2)</f>
        <v>0</v>
      </c>
      <c r="K121" s="196" t="s">
        <v>5</v>
      </c>
      <c r="L121" s="43"/>
      <c r="M121" s="201" t="s">
        <v>5</v>
      </c>
      <c r="N121" s="202" t="s">
        <v>42</v>
      </c>
      <c r="O121" s="44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AR121" s="21" t="s">
        <v>125</v>
      </c>
      <c r="AT121" s="21" t="s">
        <v>121</v>
      </c>
      <c r="AU121" s="21" t="s">
        <v>81</v>
      </c>
      <c r="AY121" s="21" t="s">
        <v>118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21" t="s">
        <v>79</v>
      </c>
      <c r="BK121" s="205">
        <f>ROUND(I121*H121,2)</f>
        <v>0</v>
      </c>
      <c r="BL121" s="21" t="s">
        <v>125</v>
      </c>
      <c r="BM121" s="21" t="s">
        <v>206</v>
      </c>
    </row>
    <row r="122" s="1" customFormat="1">
      <c r="B122" s="43"/>
      <c r="D122" s="206" t="s">
        <v>127</v>
      </c>
      <c r="F122" s="207" t="s">
        <v>207</v>
      </c>
      <c r="I122" s="208"/>
      <c r="L122" s="43"/>
      <c r="M122" s="209"/>
      <c r="N122" s="44"/>
      <c r="O122" s="44"/>
      <c r="P122" s="44"/>
      <c r="Q122" s="44"/>
      <c r="R122" s="44"/>
      <c r="S122" s="44"/>
      <c r="T122" s="82"/>
      <c r="AT122" s="21" t="s">
        <v>127</v>
      </c>
      <c r="AU122" s="21" t="s">
        <v>81</v>
      </c>
    </row>
    <row r="123" s="1" customFormat="1" ht="16.5" customHeight="1">
      <c r="B123" s="193"/>
      <c r="C123" s="194" t="s">
        <v>208</v>
      </c>
      <c r="D123" s="194" t="s">
        <v>121</v>
      </c>
      <c r="E123" s="195" t="s">
        <v>209</v>
      </c>
      <c r="F123" s="196" t="s">
        <v>210</v>
      </c>
      <c r="G123" s="197" t="s">
        <v>124</v>
      </c>
      <c r="H123" s="198">
        <v>28</v>
      </c>
      <c r="I123" s="199"/>
      <c r="J123" s="200">
        <f>ROUND(I123*H123,2)</f>
        <v>0</v>
      </c>
      <c r="K123" s="196" t="s">
        <v>5</v>
      </c>
      <c r="L123" s="43"/>
      <c r="M123" s="201" t="s">
        <v>5</v>
      </c>
      <c r="N123" s="202" t="s">
        <v>42</v>
      </c>
      <c r="O123" s="44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AR123" s="21" t="s">
        <v>125</v>
      </c>
      <c r="AT123" s="21" t="s">
        <v>121</v>
      </c>
      <c r="AU123" s="21" t="s">
        <v>81</v>
      </c>
      <c r="AY123" s="21" t="s">
        <v>118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21" t="s">
        <v>79</v>
      </c>
      <c r="BK123" s="205">
        <f>ROUND(I123*H123,2)</f>
        <v>0</v>
      </c>
      <c r="BL123" s="21" t="s">
        <v>125</v>
      </c>
      <c r="BM123" s="21" t="s">
        <v>211</v>
      </c>
    </row>
    <row r="124" s="1" customFormat="1">
      <c r="B124" s="43"/>
      <c r="D124" s="206" t="s">
        <v>127</v>
      </c>
      <c r="F124" s="207" t="s">
        <v>212</v>
      </c>
      <c r="I124" s="208"/>
      <c r="L124" s="43"/>
      <c r="M124" s="209"/>
      <c r="N124" s="44"/>
      <c r="O124" s="44"/>
      <c r="P124" s="44"/>
      <c r="Q124" s="44"/>
      <c r="R124" s="44"/>
      <c r="S124" s="44"/>
      <c r="T124" s="82"/>
      <c r="AT124" s="21" t="s">
        <v>127</v>
      </c>
      <c r="AU124" s="21" t="s">
        <v>81</v>
      </c>
    </row>
    <row r="125" s="1" customFormat="1" ht="16.5" customHeight="1">
      <c r="B125" s="193"/>
      <c r="C125" s="194" t="s">
        <v>10</v>
      </c>
      <c r="D125" s="194" t="s">
        <v>121</v>
      </c>
      <c r="E125" s="195" t="s">
        <v>213</v>
      </c>
      <c r="F125" s="196" t="s">
        <v>210</v>
      </c>
      <c r="G125" s="197" t="s">
        <v>124</v>
      </c>
      <c r="H125" s="198">
        <v>2</v>
      </c>
      <c r="I125" s="199"/>
      <c r="J125" s="200">
        <f>ROUND(I125*H125,2)</f>
        <v>0</v>
      </c>
      <c r="K125" s="196" t="s">
        <v>5</v>
      </c>
      <c r="L125" s="43"/>
      <c r="M125" s="201" t="s">
        <v>5</v>
      </c>
      <c r="N125" s="202" t="s">
        <v>42</v>
      </c>
      <c r="O125" s="44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AR125" s="21" t="s">
        <v>125</v>
      </c>
      <c r="AT125" s="21" t="s">
        <v>121</v>
      </c>
      <c r="AU125" s="21" t="s">
        <v>81</v>
      </c>
      <c r="AY125" s="21" t="s">
        <v>118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21" t="s">
        <v>79</v>
      </c>
      <c r="BK125" s="205">
        <f>ROUND(I125*H125,2)</f>
        <v>0</v>
      </c>
      <c r="BL125" s="21" t="s">
        <v>125</v>
      </c>
      <c r="BM125" s="21" t="s">
        <v>214</v>
      </c>
    </row>
    <row r="126" s="1" customFormat="1">
      <c r="B126" s="43"/>
      <c r="D126" s="206" t="s">
        <v>127</v>
      </c>
      <c r="F126" s="207" t="s">
        <v>215</v>
      </c>
      <c r="I126" s="208"/>
      <c r="L126" s="43"/>
      <c r="M126" s="209"/>
      <c r="N126" s="44"/>
      <c r="O126" s="44"/>
      <c r="P126" s="44"/>
      <c r="Q126" s="44"/>
      <c r="R126" s="44"/>
      <c r="S126" s="44"/>
      <c r="T126" s="82"/>
      <c r="AT126" s="21" t="s">
        <v>127</v>
      </c>
      <c r="AU126" s="21" t="s">
        <v>81</v>
      </c>
    </row>
    <row r="127" s="1" customFormat="1" ht="16.5" customHeight="1">
      <c r="B127" s="193"/>
      <c r="C127" s="194" t="s">
        <v>216</v>
      </c>
      <c r="D127" s="194" t="s">
        <v>121</v>
      </c>
      <c r="E127" s="195" t="s">
        <v>217</v>
      </c>
      <c r="F127" s="196" t="s">
        <v>218</v>
      </c>
      <c r="G127" s="197" t="s">
        <v>124</v>
      </c>
      <c r="H127" s="198">
        <v>4</v>
      </c>
      <c r="I127" s="199"/>
      <c r="J127" s="200">
        <f>ROUND(I127*H127,2)</f>
        <v>0</v>
      </c>
      <c r="K127" s="196" t="s">
        <v>5</v>
      </c>
      <c r="L127" s="43"/>
      <c r="M127" s="201" t="s">
        <v>5</v>
      </c>
      <c r="N127" s="202" t="s">
        <v>42</v>
      </c>
      <c r="O127" s="44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AR127" s="21" t="s">
        <v>125</v>
      </c>
      <c r="AT127" s="21" t="s">
        <v>121</v>
      </c>
      <c r="AU127" s="21" t="s">
        <v>81</v>
      </c>
      <c r="AY127" s="21" t="s">
        <v>118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21" t="s">
        <v>79</v>
      </c>
      <c r="BK127" s="205">
        <f>ROUND(I127*H127,2)</f>
        <v>0</v>
      </c>
      <c r="BL127" s="21" t="s">
        <v>125</v>
      </c>
      <c r="BM127" s="21" t="s">
        <v>219</v>
      </c>
    </row>
    <row r="128" s="1" customFormat="1">
      <c r="B128" s="43"/>
      <c r="D128" s="206" t="s">
        <v>127</v>
      </c>
      <c r="F128" s="207" t="s">
        <v>220</v>
      </c>
      <c r="I128" s="208"/>
      <c r="L128" s="43"/>
      <c r="M128" s="209"/>
      <c r="N128" s="44"/>
      <c r="O128" s="44"/>
      <c r="P128" s="44"/>
      <c r="Q128" s="44"/>
      <c r="R128" s="44"/>
      <c r="S128" s="44"/>
      <c r="T128" s="82"/>
      <c r="AT128" s="21" t="s">
        <v>127</v>
      </c>
      <c r="AU128" s="21" t="s">
        <v>81</v>
      </c>
    </row>
    <row r="129" s="1" customFormat="1" ht="16.5" customHeight="1">
      <c r="B129" s="193"/>
      <c r="C129" s="194" t="s">
        <v>221</v>
      </c>
      <c r="D129" s="194" t="s">
        <v>121</v>
      </c>
      <c r="E129" s="195" t="s">
        <v>222</v>
      </c>
      <c r="F129" s="196" t="s">
        <v>205</v>
      </c>
      <c r="G129" s="197" t="s">
        <v>124</v>
      </c>
      <c r="H129" s="198">
        <v>2</v>
      </c>
      <c r="I129" s="199"/>
      <c r="J129" s="200">
        <f>ROUND(I129*H129,2)</f>
        <v>0</v>
      </c>
      <c r="K129" s="196" t="s">
        <v>5</v>
      </c>
      <c r="L129" s="43"/>
      <c r="M129" s="201" t="s">
        <v>5</v>
      </c>
      <c r="N129" s="202" t="s">
        <v>42</v>
      </c>
      <c r="O129" s="44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AR129" s="21" t="s">
        <v>125</v>
      </c>
      <c r="AT129" s="21" t="s">
        <v>121</v>
      </c>
      <c r="AU129" s="21" t="s">
        <v>81</v>
      </c>
      <c r="AY129" s="21" t="s">
        <v>118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21" t="s">
        <v>79</v>
      </c>
      <c r="BK129" s="205">
        <f>ROUND(I129*H129,2)</f>
        <v>0</v>
      </c>
      <c r="BL129" s="21" t="s">
        <v>125</v>
      </c>
      <c r="BM129" s="21" t="s">
        <v>223</v>
      </c>
    </row>
    <row r="130" s="1" customFormat="1">
      <c r="B130" s="43"/>
      <c r="D130" s="206" t="s">
        <v>127</v>
      </c>
      <c r="F130" s="207" t="s">
        <v>224</v>
      </c>
      <c r="I130" s="208"/>
      <c r="L130" s="43"/>
      <c r="M130" s="209"/>
      <c r="N130" s="44"/>
      <c r="O130" s="44"/>
      <c r="P130" s="44"/>
      <c r="Q130" s="44"/>
      <c r="R130" s="44"/>
      <c r="S130" s="44"/>
      <c r="T130" s="82"/>
      <c r="AT130" s="21" t="s">
        <v>127</v>
      </c>
      <c r="AU130" s="21" t="s">
        <v>81</v>
      </c>
    </row>
    <row r="131" s="1" customFormat="1" ht="16.5" customHeight="1">
      <c r="B131" s="193"/>
      <c r="C131" s="194" t="s">
        <v>225</v>
      </c>
      <c r="D131" s="194" t="s">
        <v>121</v>
      </c>
      <c r="E131" s="195" t="s">
        <v>226</v>
      </c>
      <c r="F131" s="196" t="s">
        <v>205</v>
      </c>
      <c r="G131" s="197" t="s">
        <v>124</v>
      </c>
      <c r="H131" s="198">
        <v>2</v>
      </c>
      <c r="I131" s="199"/>
      <c r="J131" s="200">
        <f>ROUND(I131*H131,2)</f>
        <v>0</v>
      </c>
      <c r="K131" s="196" t="s">
        <v>5</v>
      </c>
      <c r="L131" s="43"/>
      <c r="M131" s="201" t="s">
        <v>5</v>
      </c>
      <c r="N131" s="202" t="s">
        <v>42</v>
      </c>
      <c r="O131" s="44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AR131" s="21" t="s">
        <v>125</v>
      </c>
      <c r="AT131" s="21" t="s">
        <v>121</v>
      </c>
      <c r="AU131" s="21" t="s">
        <v>81</v>
      </c>
      <c r="AY131" s="21" t="s">
        <v>118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21" t="s">
        <v>79</v>
      </c>
      <c r="BK131" s="205">
        <f>ROUND(I131*H131,2)</f>
        <v>0</v>
      </c>
      <c r="BL131" s="21" t="s">
        <v>125</v>
      </c>
      <c r="BM131" s="21" t="s">
        <v>227</v>
      </c>
    </row>
    <row r="132" s="1" customFormat="1">
      <c r="B132" s="43"/>
      <c r="D132" s="206" t="s">
        <v>127</v>
      </c>
      <c r="F132" s="207" t="s">
        <v>228</v>
      </c>
      <c r="I132" s="208"/>
      <c r="L132" s="43"/>
      <c r="M132" s="209"/>
      <c r="N132" s="44"/>
      <c r="O132" s="44"/>
      <c r="P132" s="44"/>
      <c r="Q132" s="44"/>
      <c r="R132" s="44"/>
      <c r="S132" s="44"/>
      <c r="T132" s="82"/>
      <c r="AT132" s="21" t="s">
        <v>127</v>
      </c>
      <c r="AU132" s="21" t="s">
        <v>81</v>
      </c>
    </row>
    <row r="133" s="1" customFormat="1" ht="16.5" customHeight="1">
      <c r="B133" s="193"/>
      <c r="C133" s="194" t="s">
        <v>229</v>
      </c>
      <c r="D133" s="194" t="s">
        <v>121</v>
      </c>
      <c r="E133" s="195" t="s">
        <v>230</v>
      </c>
      <c r="F133" s="196" t="s">
        <v>231</v>
      </c>
      <c r="G133" s="197" t="s">
        <v>124</v>
      </c>
      <c r="H133" s="198">
        <v>8</v>
      </c>
      <c r="I133" s="199"/>
      <c r="J133" s="200">
        <f>ROUND(I133*H133,2)</f>
        <v>0</v>
      </c>
      <c r="K133" s="196" t="s">
        <v>5</v>
      </c>
      <c r="L133" s="43"/>
      <c r="M133" s="201" t="s">
        <v>5</v>
      </c>
      <c r="N133" s="202" t="s">
        <v>42</v>
      </c>
      <c r="O133" s="44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AR133" s="21" t="s">
        <v>125</v>
      </c>
      <c r="AT133" s="21" t="s">
        <v>121</v>
      </c>
      <c r="AU133" s="21" t="s">
        <v>81</v>
      </c>
      <c r="AY133" s="21" t="s">
        <v>118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21" t="s">
        <v>79</v>
      </c>
      <c r="BK133" s="205">
        <f>ROUND(I133*H133,2)</f>
        <v>0</v>
      </c>
      <c r="BL133" s="21" t="s">
        <v>125</v>
      </c>
      <c r="BM133" s="21" t="s">
        <v>232</v>
      </c>
    </row>
    <row r="134" s="1" customFormat="1">
      <c r="B134" s="43"/>
      <c r="D134" s="206" t="s">
        <v>127</v>
      </c>
      <c r="F134" s="207" t="s">
        <v>233</v>
      </c>
      <c r="I134" s="208"/>
      <c r="L134" s="43"/>
      <c r="M134" s="209"/>
      <c r="N134" s="44"/>
      <c r="O134" s="44"/>
      <c r="P134" s="44"/>
      <c r="Q134" s="44"/>
      <c r="R134" s="44"/>
      <c r="S134" s="44"/>
      <c r="T134" s="82"/>
      <c r="AT134" s="21" t="s">
        <v>127</v>
      </c>
      <c r="AU134" s="21" t="s">
        <v>81</v>
      </c>
    </row>
    <row r="135" s="1" customFormat="1" ht="16.5" customHeight="1">
      <c r="B135" s="193"/>
      <c r="C135" s="194" t="s">
        <v>234</v>
      </c>
      <c r="D135" s="194" t="s">
        <v>121</v>
      </c>
      <c r="E135" s="195" t="s">
        <v>235</v>
      </c>
      <c r="F135" s="196" t="s">
        <v>236</v>
      </c>
      <c r="G135" s="197" t="s">
        <v>124</v>
      </c>
      <c r="H135" s="198">
        <v>8</v>
      </c>
      <c r="I135" s="199"/>
      <c r="J135" s="200">
        <f>ROUND(I135*H135,2)</f>
        <v>0</v>
      </c>
      <c r="K135" s="196" t="s">
        <v>5</v>
      </c>
      <c r="L135" s="43"/>
      <c r="M135" s="201" t="s">
        <v>5</v>
      </c>
      <c r="N135" s="202" t="s">
        <v>42</v>
      </c>
      <c r="O135" s="44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AR135" s="21" t="s">
        <v>125</v>
      </c>
      <c r="AT135" s="21" t="s">
        <v>121</v>
      </c>
      <c r="AU135" s="21" t="s">
        <v>81</v>
      </c>
      <c r="AY135" s="21" t="s">
        <v>118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21" t="s">
        <v>79</v>
      </c>
      <c r="BK135" s="205">
        <f>ROUND(I135*H135,2)</f>
        <v>0</v>
      </c>
      <c r="BL135" s="21" t="s">
        <v>125</v>
      </c>
      <c r="BM135" s="21" t="s">
        <v>237</v>
      </c>
    </row>
    <row r="136" s="1" customFormat="1">
      <c r="B136" s="43"/>
      <c r="D136" s="206" t="s">
        <v>127</v>
      </c>
      <c r="F136" s="207" t="s">
        <v>238</v>
      </c>
      <c r="I136" s="208"/>
      <c r="L136" s="43"/>
      <c r="M136" s="209"/>
      <c r="N136" s="44"/>
      <c r="O136" s="44"/>
      <c r="P136" s="44"/>
      <c r="Q136" s="44"/>
      <c r="R136" s="44"/>
      <c r="S136" s="44"/>
      <c r="T136" s="82"/>
      <c r="AT136" s="21" t="s">
        <v>127</v>
      </c>
      <c r="AU136" s="21" t="s">
        <v>81</v>
      </c>
    </row>
    <row r="137" s="1" customFormat="1" ht="16.5" customHeight="1">
      <c r="B137" s="193"/>
      <c r="C137" s="194" t="s">
        <v>239</v>
      </c>
      <c r="D137" s="194" t="s">
        <v>121</v>
      </c>
      <c r="E137" s="195" t="s">
        <v>240</v>
      </c>
      <c r="F137" s="196" t="s">
        <v>210</v>
      </c>
      <c r="G137" s="197" t="s">
        <v>124</v>
      </c>
      <c r="H137" s="198">
        <v>1</v>
      </c>
      <c r="I137" s="199"/>
      <c r="J137" s="200">
        <f>ROUND(I137*H137,2)</f>
        <v>0</v>
      </c>
      <c r="K137" s="196" t="s">
        <v>5</v>
      </c>
      <c r="L137" s="43"/>
      <c r="M137" s="201" t="s">
        <v>5</v>
      </c>
      <c r="N137" s="202" t="s">
        <v>42</v>
      </c>
      <c r="O137" s="44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AR137" s="21" t="s">
        <v>125</v>
      </c>
      <c r="AT137" s="21" t="s">
        <v>121</v>
      </c>
      <c r="AU137" s="21" t="s">
        <v>81</v>
      </c>
      <c r="AY137" s="21" t="s">
        <v>118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21" t="s">
        <v>79</v>
      </c>
      <c r="BK137" s="205">
        <f>ROUND(I137*H137,2)</f>
        <v>0</v>
      </c>
      <c r="BL137" s="21" t="s">
        <v>125</v>
      </c>
      <c r="BM137" s="21" t="s">
        <v>241</v>
      </c>
    </row>
    <row r="138" s="1" customFormat="1">
      <c r="B138" s="43"/>
      <c r="D138" s="206" t="s">
        <v>127</v>
      </c>
      <c r="F138" s="207" t="s">
        <v>242</v>
      </c>
      <c r="I138" s="208"/>
      <c r="L138" s="43"/>
      <c r="M138" s="209"/>
      <c r="N138" s="44"/>
      <c r="O138" s="44"/>
      <c r="P138" s="44"/>
      <c r="Q138" s="44"/>
      <c r="R138" s="44"/>
      <c r="S138" s="44"/>
      <c r="T138" s="82"/>
      <c r="AT138" s="21" t="s">
        <v>127</v>
      </c>
      <c r="AU138" s="21" t="s">
        <v>81</v>
      </c>
    </row>
    <row r="139" s="1" customFormat="1" ht="16.5" customHeight="1">
      <c r="B139" s="193"/>
      <c r="C139" s="194" t="s">
        <v>243</v>
      </c>
      <c r="D139" s="194" t="s">
        <v>121</v>
      </c>
      <c r="E139" s="195" t="s">
        <v>244</v>
      </c>
      <c r="F139" s="196" t="s">
        <v>245</v>
      </c>
      <c r="G139" s="197" t="s">
        <v>124</v>
      </c>
      <c r="H139" s="198">
        <v>2</v>
      </c>
      <c r="I139" s="199"/>
      <c r="J139" s="200">
        <f>ROUND(I139*H139,2)</f>
        <v>0</v>
      </c>
      <c r="K139" s="196" t="s">
        <v>5</v>
      </c>
      <c r="L139" s="43"/>
      <c r="M139" s="201" t="s">
        <v>5</v>
      </c>
      <c r="N139" s="202" t="s">
        <v>42</v>
      </c>
      <c r="O139" s="44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AR139" s="21" t="s">
        <v>125</v>
      </c>
      <c r="AT139" s="21" t="s">
        <v>121</v>
      </c>
      <c r="AU139" s="21" t="s">
        <v>81</v>
      </c>
      <c r="AY139" s="21" t="s">
        <v>118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21" t="s">
        <v>79</v>
      </c>
      <c r="BK139" s="205">
        <f>ROUND(I139*H139,2)</f>
        <v>0</v>
      </c>
      <c r="BL139" s="21" t="s">
        <v>125</v>
      </c>
      <c r="BM139" s="21" t="s">
        <v>246</v>
      </c>
    </row>
    <row r="140" s="1" customFormat="1">
      <c r="B140" s="43"/>
      <c r="D140" s="206" t="s">
        <v>127</v>
      </c>
      <c r="F140" s="207" t="s">
        <v>245</v>
      </c>
      <c r="I140" s="208"/>
      <c r="L140" s="43"/>
      <c r="M140" s="209"/>
      <c r="N140" s="44"/>
      <c r="O140" s="44"/>
      <c r="P140" s="44"/>
      <c r="Q140" s="44"/>
      <c r="R140" s="44"/>
      <c r="S140" s="44"/>
      <c r="T140" s="82"/>
      <c r="AT140" s="21" t="s">
        <v>127</v>
      </c>
      <c r="AU140" s="21" t="s">
        <v>81</v>
      </c>
    </row>
    <row r="141" s="1" customFormat="1" ht="16.5" customHeight="1">
      <c r="B141" s="193"/>
      <c r="C141" s="194" t="s">
        <v>247</v>
      </c>
      <c r="D141" s="194" t="s">
        <v>121</v>
      </c>
      <c r="E141" s="195" t="s">
        <v>248</v>
      </c>
      <c r="F141" s="196" t="s">
        <v>249</v>
      </c>
      <c r="G141" s="197" t="s">
        <v>124</v>
      </c>
      <c r="H141" s="198">
        <v>2</v>
      </c>
      <c r="I141" s="199"/>
      <c r="J141" s="200">
        <f>ROUND(I141*H141,2)</f>
        <v>0</v>
      </c>
      <c r="K141" s="196" t="s">
        <v>5</v>
      </c>
      <c r="L141" s="43"/>
      <c r="M141" s="201" t="s">
        <v>5</v>
      </c>
      <c r="N141" s="202" t="s">
        <v>42</v>
      </c>
      <c r="O141" s="44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AR141" s="21" t="s">
        <v>125</v>
      </c>
      <c r="AT141" s="21" t="s">
        <v>121</v>
      </c>
      <c r="AU141" s="21" t="s">
        <v>81</v>
      </c>
      <c r="AY141" s="21" t="s">
        <v>118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21" t="s">
        <v>79</v>
      </c>
      <c r="BK141" s="205">
        <f>ROUND(I141*H141,2)</f>
        <v>0</v>
      </c>
      <c r="BL141" s="21" t="s">
        <v>125</v>
      </c>
      <c r="BM141" s="21" t="s">
        <v>250</v>
      </c>
    </row>
    <row r="142" s="1" customFormat="1">
      <c r="B142" s="43"/>
      <c r="D142" s="206" t="s">
        <v>127</v>
      </c>
      <c r="F142" s="207" t="s">
        <v>251</v>
      </c>
      <c r="I142" s="208"/>
      <c r="L142" s="43"/>
      <c r="M142" s="209"/>
      <c r="N142" s="44"/>
      <c r="O142" s="44"/>
      <c r="P142" s="44"/>
      <c r="Q142" s="44"/>
      <c r="R142" s="44"/>
      <c r="S142" s="44"/>
      <c r="T142" s="82"/>
      <c r="AT142" s="21" t="s">
        <v>127</v>
      </c>
      <c r="AU142" s="21" t="s">
        <v>81</v>
      </c>
    </row>
    <row r="143" s="1" customFormat="1" ht="16.5" customHeight="1">
      <c r="B143" s="193"/>
      <c r="C143" s="194" t="s">
        <v>252</v>
      </c>
      <c r="D143" s="194" t="s">
        <v>121</v>
      </c>
      <c r="E143" s="195" t="s">
        <v>253</v>
      </c>
      <c r="F143" s="196" t="s">
        <v>254</v>
      </c>
      <c r="G143" s="197" t="s">
        <v>124</v>
      </c>
      <c r="H143" s="198">
        <v>1</v>
      </c>
      <c r="I143" s="199"/>
      <c r="J143" s="200">
        <f>ROUND(I143*H143,2)</f>
        <v>0</v>
      </c>
      <c r="K143" s="196" t="s">
        <v>5</v>
      </c>
      <c r="L143" s="43"/>
      <c r="M143" s="201" t="s">
        <v>5</v>
      </c>
      <c r="N143" s="202" t="s">
        <v>42</v>
      </c>
      <c r="O143" s="44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AR143" s="21" t="s">
        <v>125</v>
      </c>
      <c r="AT143" s="21" t="s">
        <v>121</v>
      </c>
      <c r="AU143" s="21" t="s">
        <v>81</v>
      </c>
      <c r="AY143" s="21" t="s">
        <v>118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21" t="s">
        <v>79</v>
      </c>
      <c r="BK143" s="205">
        <f>ROUND(I143*H143,2)</f>
        <v>0</v>
      </c>
      <c r="BL143" s="21" t="s">
        <v>125</v>
      </c>
      <c r="BM143" s="21" t="s">
        <v>255</v>
      </c>
    </row>
    <row r="144" s="1" customFormat="1">
      <c r="B144" s="43"/>
      <c r="D144" s="206" t="s">
        <v>127</v>
      </c>
      <c r="F144" s="207" t="s">
        <v>254</v>
      </c>
      <c r="I144" s="208"/>
      <c r="L144" s="43"/>
      <c r="M144" s="209"/>
      <c r="N144" s="44"/>
      <c r="O144" s="44"/>
      <c r="P144" s="44"/>
      <c r="Q144" s="44"/>
      <c r="R144" s="44"/>
      <c r="S144" s="44"/>
      <c r="T144" s="82"/>
      <c r="AT144" s="21" t="s">
        <v>127</v>
      </c>
      <c r="AU144" s="21" t="s">
        <v>81</v>
      </c>
    </row>
    <row r="145" s="1" customFormat="1" ht="16.5" customHeight="1">
      <c r="B145" s="193"/>
      <c r="C145" s="194" t="s">
        <v>256</v>
      </c>
      <c r="D145" s="194" t="s">
        <v>121</v>
      </c>
      <c r="E145" s="195" t="s">
        <v>257</v>
      </c>
      <c r="F145" s="196" t="s">
        <v>258</v>
      </c>
      <c r="G145" s="197" t="s">
        <v>124</v>
      </c>
      <c r="H145" s="198">
        <v>1</v>
      </c>
      <c r="I145" s="199"/>
      <c r="J145" s="200">
        <f>ROUND(I145*H145,2)</f>
        <v>0</v>
      </c>
      <c r="K145" s="196" t="s">
        <v>5</v>
      </c>
      <c r="L145" s="43"/>
      <c r="M145" s="201" t="s">
        <v>5</v>
      </c>
      <c r="N145" s="202" t="s">
        <v>42</v>
      </c>
      <c r="O145" s="44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AR145" s="21" t="s">
        <v>125</v>
      </c>
      <c r="AT145" s="21" t="s">
        <v>121</v>
      </c>
      <c r="AU145" s="21" t="s">
        <v>81</v>
      </c>
      <c r="AY145" s="21" t="s">
        <v>118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21" t="s">
        <v>79</v>
      </c>
      <c r="BK145" s="205">
        <f>ROUND(I145*H145,2)</f>
        <v>0</v>
      </c>
      <c r="BL145" s="21" t="s">
        <v>125</v>
      </c>
      <c r="BM145" s="21" t="s">
        <v>259</v>
      </c>
    </row>
    <row r="146" s="1" customFormat="1">
      <c r="B146" s="43"/>
      <c r="D146" s="206" t="s">
        <v>127</v>
      </c>
      <c r="F146" s="207" t="s">
        <v>258</v>
      </c>
      <c r="I146" s="208"/>
      <c r="L146" s="43"/>
      <c r="M146" s="209"/>
      <c r="N146" s="44"/>
      <c r="O146" s="44"/>
      <c r="P146" s="44"/>
      <c r="Q146" s="44"/>
      <c r="R146" s="44"/>
      <c r="S146" s="44"/>
      <c r="T146" s="82"/>
      <c r="AT146" s="21" t="s">
        <v>127</v>
      </c>
      <c r="AU146" s="21" t="s">
        <v>81</v>
      </c>
    </row>
    <row r="147" s="1" customFormat="1" ht="16.5" customHeight="1">
      <c r="B147" s="193"/>
      <c r="C147" s="194" t="s">
        <v>260</v>
      </c>
      <c r="D147" s="194" t="s">
        <v>121</v>
      </c>
      <c r="E147" s="195" t="s">
        <v>261</v>
      </c>
      <c r="F147" s="196" t="s">
        <v>262</v>
      </c>
      <c r="G147" s="197" t="s">
        <v>124</v>
      </c>
      <c r="H147" s="198">
        <v>1</v>
      </c>
      <c r="I147" s="199"/>
      <c r="J147" s="200">
        <f>ROUND(I147*H147,2)</f>
        <v>0</v>
      </c>
      <c r="K147" s="196" t="s">
        <v>5</v>
      </c>
      <c r="L147" s="43"/>
      <c r="M147" s="201" t="s">
        <v>5</v>
      </c>
      <c r="N147" s="202" t="s">
        <v>42</v>
      </c>
      <c r="O147" s="44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AR147" s="21" t="s">
        <v>125</v>
      </c>
      <c r="AT147" s="21" t="s">
        <v>121</v>
      </c>
      <c r="AU147" s="21" t="s">
        <v>81</v>
      </c>
      <c r="AY147" s="21" t="s">
        <v>118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21" t="s">
        <v>79</v>
      </c>
      <c r="BK147" s="205">
        <f>ROUND(I147*H147,2)</f>
        <v>0</v>
      </c>
      <c r="BL147" s="21" t="s">
        <v>125</v>
      </c>
      <c r="BM147" s="21" t="s">
        <v>263</v>
      </c>
    </row>
    <row r="148" s="1" customFormat="1">
      <c r="B148" s="43"/>
      <c r="D148" s="206" t="s">
        <v>127</v>
      </c>
      <c r="F148" s="207" t="s">
        <v>262</v>
      </c>
      <c r="I148" s="208"/>
      <c r="L148" s="43"/>
      <c r="M148" s="209"/>
      <c r="N148" s="44"/>
      <c r="O148" s="44"/>
      <c r="P148" s="44"/>
      <c r="Q148" s="44"/>
      <c r="R148" s="44"/>
      <c r="S148" s="44"/>
      <c r="T148" s="82"/>
      <c r="AT148" s="21" t="s">
        <v>127</v>
      </c>
      <c r="AU148" s="21" t="s">
        <v>81</v>
      </c>
    </row>
    <row r="149" s="1" customFormat="1" ht="16.5" customHeight="1">
      <c r="B149" s="193"/>
      <c r="C149" s="194" t="s">
        <v>264</v>
      </c>
      <c r="D149" s="194" t="s">
        <v>121</v>
      </c>
      <c r="E149" s="195" t="s">
        <v>265</v>
      </c>
      <c r="F149" s="196" t="s">
        <v>266</v>
      </c>
      <c r="G149" s="197" t="s">
        <v>124</v>
      </c>
      <c r="H149" s="198">
        <v>1</v>
      </c>
      <c r="I149" s="199"/>
      <c r="J149" s="200">
        <f>ROUND(I149*H149,2)</f>
        <v>0</v>
      </c>
      <c r="K149" s="196" t="s">
        <v>5</v>
      </c>
      <c r="L149" s="43"/>
      <c r="M149" s="201" t="s">
        <v>5</v>
      </c>
      <c r="N149" s="202" t="s">
        <v>42</v>
      </c>
      <c r="O149" s="44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AR149" s="21" t="s">
        <v>125</v>
      </c>
      <c r="AT149" s="21" t="s">
        <v>121</v>
      </c>
      <c r="AU149" s="21" t="s">
        <v>81</v>
      </c>
      <c r="AY149" s="21" t="s">
        <v>118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21" t="s">
        <v>79</v>
      </c>
      <c r="BK149" s="205">
        <f>ROUND(I149*H149,2)</f>
        <v>0</v>
      </c>
      <c r="BL149" s="21" t="s">
        <v>125</v>
      </c>
      <c r="BM149" s="21" t="s">
        <v>267</v>
      </c>
    </row>
    <row r="150" s="1" customFormat="1">
      <c r="B150" s="43"/>
      <c r="D150" s="206" t="s">
        <v>127</v>
      </c>
      <c r="F150" s="207" t="s">
        <v>266</v>
      </c>
      <c r="I150" s="208"/>
      <c r="L150" s="43"/>
      <c r="M150" s="209"/>
      <c r="N150" s="44"/>
      <c r="O150" s="44"/>
      <c r="P150" s="44"/>
      <c r="Q150" s="44"/>
      <c r="R150" s="44"/>
      <c r="S150" s="44"/>
      <c r="T150" s="82"/>
      <c r="AT150" s="21" t="s">
        <v>127</v>
      </c>
      <c r="AU150" s="21" t="s">
        <v>81</v>
      </c>
    </row>
    <row r="151" s="1" customFormat="1" ht="16.5" customHeight="1">
      <c r="B151" s="193"/>
      <c r="C151" s="194" t="s">
        <v>268</v>
      </c>
      <c r="D151" s="194" t="s">
        <v>121</v>
      </c>
      <c r="E151" s="195" t="s">
        <v>269</v>
      </c>
      <c r="F151" s="196" t="s">
        <v>270</v>
      </c>
      <c r="G151" s="197" t="s">
        <v>124</v>
      </c>
      <c r="H151" s="198">
        <v>1</v>
      </c>
      <c r="I151" s="199"/>
      <c r="J151" s="200">
        <f>ROUND(I151*H151,2)</f>
        <v>0</v>
      </c>
      <c r="K151" s="196" t="s">
        <v>5</v>
      </c>
      <c r="L151" s="43"/>
      <c r="M151" s="201" t="s">
        <v>5</v>
      </c>
      <c r="N151" s="202" t="s">
        <v>42</v>
      </c>
      <c r="O151" s="44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AR151" s="21" t="s">
        <v>125</v>
      </c>
      <c r="AT151" s="21" t="s">
        <v>121</v>
      </c>
      <c r="AU151" s="21" t="s">
        <v>81</v>
      </c>
      <c r="AY151" s="21" t="s">
        <v>118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21" t="s">
        <v>79</v>
      </c>
      <c r="BK151" s="205">
        <f>ROUND(I151*H151,2)</f>
        <v>0</v>
      </c>
      <c r="BL151" s="21" t="s">
        <v>125</v>
      </c>
      <c r="BM151" s="21" t="s">
        <v>271</v>
      </c>
    </row>
    <row r="152" s="1" customFormat="1">
      <c r="B152" s="43"/>
      <c r="D152" s="206" t="s">
        <v>127</v>
      </c>
      <c r="F152" s="207" t="s">
        <v>270</v>
      </c>
      <c r="I152" s="208"/>
      <c r="L152" s="43"/>
      <c r="M152" s="209"/>
      <c r="N152" s="44"/>
      <c r="O152" s="44"/>
      <c r="P152" s="44"/>
      <c r="Q152" s="44"/>
      <c r="R152" s="44"/>
      <c r="S152" s="44"/>
      <c r="T152" s="82"/>
      <c r="AT152" s="21" t="s">
        <v>127</v>
      </c>
      <c r="AU152" s="21" t="s">
        <v>81</v>
      </c>
    </row>
    <row r="153" s="1" customFormat="1" ht="16.5" customHeight="1">
      <c r="B153" s="193"/>
      <c r="C153" s="194" t="s">
        <v>272</v>
      </c>
      <c r="D153" s="194" t="s">
        <v>121</v>
      </c>
      <c r="E153" s="195" t="s">
        <v>273</v>
      </c>
      <c r="F153" s="196" t="s">
        <v>274</v>
      </c>
      <c r="G153" s="197" t="s">
        <v>124</v>
      </c>
      <c r="H153" s="198">
        <v>1</v>
      </c>
      <c r="I153" s="199"/>
      <c r="J153" s="200">
        <f>ROUND(I153*H153,2)</f>
        <v>0</v>
      </c>
      <c r="K153" s="196" t="s">
        <v>5</v>
      </c>
      <c r="L153" s="43"/>
      <c r="M153" s="201" t="s">
        <v>5</v>
      </c>
      <c r="N153" s="202" t="s">
        <v>42</v>
      </c>
      <c r="O153" s="44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AR153" s="21" t="s">
        <v>125</v>
      </c>
      <c r="AT153" s="21" t="s">
        <v>121</v>
      </c>
      <c r="AU153" s="21" t="s">
        <v>81</v>
      </c>
      <c r="AY153" s="21" t="s">
        <v>118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21" t="s">
        <v>79</v>
      </c>
      <c r="BK153" s="205">
        <f>ROUND(I153*H153,2)</f>
        <v>0</v>
      </c>
      <c r="BL153" s="21" t="s">
        <v>125</v>
      </c>
      <c r="BM153" s="21" t="s">
        <v>275</v>
      </c>
    </row>
    <row r="154" s="1" customFormat="1">
      <c r="B154" s="43"/>
      <c r="D154" s="206" t="s">
        <v>127</v>
      </c>
      <c r="F154" s="207" t="s">
        <v>274</v>
      </c>
      <c r="I154" s="208"/>
      <c r="L154" s="43"/>
      <c r="M154" s="209"/>
      <c r="N154" s="44"/>
      <c r="O154" s="44"/>
      <c r="P154" s="44"/>
      <c r="Q154" s="44"/>
      <c r="R154" s="44"/>
      <c r="S154" s="44"/>
      <c r="T154" s="82"/>
      <c r="AT154" s="21" t="s">
        <v>127</v>
      </c>
      <c r="AU154" s="21" t="s">
        <v>81</v>
      </c>
    </row>
    <row r="155" s="1" customFormat="1" ht="16.5" customHeight="1">
      <c r="B155" s="193"/>
      <c r="C155" s="194" t="s">
        <v>276</v>
      </c>
      <c r="D155" s="194" t="s">
        <v>121</v>
      </c>
      <c r="E155" s="195" t="s">
        <v>277</v>
      </c>
      <c r="F155" s="196" t="s">
        <v>278</v>
      </c>
      <c r="G155" s="197" t="s">
        <v>124</v>
      </c>
      <c r="H155" s="198">
        <v>1</v>
      </c>
      <c r="I155" s="199"/>
      <c r="J155" s="200">
        <f>ROUND(I155*H155,2)</f>
        <v>0</v>
      </c>
      <c r="K155" s="196" t="s">
        <v>5</v>
      </c>
      <c r="L155" s="43"/>
      <c r="M155" s="201" t="s">
        <v>5</v>
      </c>
      <c r="N155" s="202" t="s">
        <v>42</v>
      </c>
      <c r="O155" s="44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AR155" s="21" t="s">
        <v>125</v>
      </c>
      <c r="AT155" s="21" t="s">
        <v>121</v>
      </c>
      <c r="AU155" s="21" t="s">
        <v>81</v>
      </c>
      <c r="AY155" s="21" t="s">
        <v>118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21" t="s">
        <v>79</v>
      </c>
      <c r="BK155" s="205">
        <f>ROUND(I155*H155,2)</f>
        <v>0</v>
      </c>
      <c r="BL155" s="21" t="s">
        <v>125</v>
      </c>
      <c r="BM155" s="21" t="s">
        <v>279</v>
      </c>
    </row>
    <row r="156" s="1" customFormat="1">
      <c r="B156" s="43"/>
      <c r="D156" s="206" t="s">
        <v>127</v>
      </c>
      <c r="F156" s="207" t="s">
        <v>278</v>
      </c>
      <c r="I156" s="208"/>
      <c r="L156" s="43"/>
      <c r="M156" s="209"/>
      <c r="N156" s="44"/>
      <c r="O156" s="44"/>
      <c r="P156" s="44"/>
      <c r="Q156" s="44"/>
      <c r="R156" s="44"/>
      <c r="S156" s="44"/>
      <c r="T156" s="82"/>
      <c r="AT156" s="21" t="s">
        <v>127</v>
      </c>
      <c r="AU156" s="21" t="s">
        <v>81</v>
      </c>
    </row>
    <row r="157" s="1" customFormat="1" ht="16.5" customHeight="1">
      <c r="B157" s="193"/>
      <c r="C157" s="194" t="s">
        <v>280</v>
      </c>
      <c r="D157" s="194" t="s">
        <v>121</v>
      </c>
      <c r="E157" s="195" t="s">
        <v>281</v>
      </c>
      <c r="F157" s="196" t="s">
        <v>282</v>
      </c>
      <c r="G157" s="197" t="s">
        <v>124</v>
      </c>
      <c r="H157" s="198">
        <v>1</v>
      </c>
      <c r="I157" s="199"/>
      <c r="J157" s="200">
        <f>ROUND(I157*H157,2)</f>
        <v>0</v>
      </c>
      <c r="K157" s="196" t="s">
        <v>5</v>
      </c>
      <c r="L157" s="43"/>
      <c r="M157" s="201" t="s">
        <v>5</v>
      </c>
      <c r="N157" s="202" t="s">
        <v>42</v>
      </c>
      <c r="O157" s="44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AR157" s="21" t="s">
        <v>125</v>
      </c>
      <c r="AT157" s="21" t="s">
        <v>121</v>
      </c>
      <c r="AU157" s="21" t="s">
        <v>81</v>
      </c>
      <c r="AY157" s="21" t="s">
        <v>118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21" t="s">
        <v>79</v>
      </c>
      <c r="BK157" s="205">
        <f>ROUND(I157*H157,2)</f>
        <v>0</v>
      </c>
      <c r="BL157" s="21" t="s">
        <v>125</v>
      </c>
      <c r="BM157" s="21" t="s">
        <v>283</v>
      </c>
    </row>
    <row r="158" s="1" customFormat="1">
      <c r="B158" s="43"/>
      <c r="D158" s="206" t="s">
        <v>127</v>
      </c>
      <c r="F158" s="207" t="s">
        <v>282</v>
      </c>
      <c r="I158" s="208"/>
      <c r="L158" s="43"/>
      <c r="M158" s="209"/>
      <c r="N158" s="44"/>
      <c r="O158" s="44"/>
      <c r="P158" s="44"/>
      <c r="Q158" s="44"/>
      <c r="R158" s="44"/>
      <c r="S158" s="44"/>
      <c r="T158" s="82"/>
      <c r="AT158" s="21" t="s">
        <v>127</v>
      </c>
      <c r="AU158" s="21" t="s">
        <v>81</v>
      </c>
    </row>
    <row r="159" s="1" customFormat="1" ht="16.5" customHeight="1">
      <c r="B159" s="193"/>
      <c r="C159" s="194" t="s">
        <v>284</v>
      </c>
      <c r="D159" s="194" t="s">
        <v>121</v>
      </c>
      <c r="E159" s="195" t="s">
        <v>285</v>
      </c>
      <c r="F159" s="196" t="s">
        <v>286</v>
      </c>
      <c r="G159" s="197" t="s">
        <v>124</v>
      </c>
      <c r="H159" s="198">
        <v>1</v>
      </c>
      <c r="I159" s="199"/>
      <c r="J159" s="200">
        <f>ROUND(I159*H159,2)</f>
        <v>0</v>
      </c>
      <c r="K159" s="196" t="s">
        <v>5</v>
      </c>
      <c r="L159" s="43"/>
      <c r="M159" s="201" t="s">
        <v>5</v>
      </c>
      <c r="N159" s="202" t="s">
        <v>42</v>
      </c>
      <c r="O159" s="44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AR159" s="21" t="s">
        <v>125</v>
      </c>
      <c r="AT159" s="21" t="s">
        <v>121</v>
      </c>
      <c r="AU159" s="21" t="s">
        <v>81</v>
      </c>
      <c r="AY159" s="21" t="s">
        <v>118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21" t="s">
        <v>79</v>
      </c>
      <c r="BK159" s="205">
        <f>ROUND(I159*H159,2)</f>
        <v>0</v>
      </c>
      <c r="BL159" s="21" t="s">
        <v>125</v>
      </c>
      <c r="BM159" s="21" t="s">
        <v>287</v>
      </c>
    </row>
    <row r="160" s="1" customFormat="1">
      <c r="B160" s="43"/>
      <c r="D160" s="206" t="s">
        <v>127</v>
      </c>
      <c r="F160" s="207" t="s">
        <v>286</v>
      </c>
      <c r="I160" s="208"/>
      <c r="L160" s="43"/>
      <c r="M160" s="209"/>
      <c r="N160" s="44"/>
      <c r="O160" s="44"/>
      <c r="P160" s="44"/>
      <c r="Q160" s="44"/>
      <c r="R160" s="44"/>
      <c r="S160" s="44"/>
      <c r="T160" s="82"/>
      <c r="AT160" s="21" t="s">
        <v>127</v>
      </c>
      <c r="AU160" s="21" t="s">
        <v>81</v>
      </c>
    </row>
    <row r="161" s="1" customFormat="1" ht="16.5" customHeight="1">
      <c r="B161" s="193"/>
      <c r="C161" s="194" t="s">
        <v>288</v>
      </c>
      <c r="D161" s="194" t="s">
        <v>121</v>
      </c>
      <c r="E161" s="195" t="s">
        <v>289</v>
      </c>
      <c r="F161" s="196" t="s">
        <v>290</v>
      </c>
      <c r="G161" s="197" t="s">
        <v>124</v>
      </c>
      <c r="H161" s="198">
        <v>1</v>
      </c>
      <c r="I161" s="199"/>
      <c r="J161" s="200">
        <f>ROUND(I161*H161,2)</f>
        <v>0</v>
      </c>
      <c r="K161" s="196" t="s">
        <v>5</v>
      </c>
      <c r="L161" s="43"/>
      <c r="M161" s="201" t="s">
        <v>5</v>
      </c>
      <c r="N161" s="202" t="s">
        <v>42</v>
      </c>
      <c r="O161" s="44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AR161" s="21" t="s">
        <v>125</v>
      </c>
      <c r="AT161" s="21" t="s">
        <v>121</v>
      </c>
      <c r="AU161" s="21" t="s">
        <v>81</v>
      </c>
      <c r="AY161" s="21" t="s">
        <v>118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21" t="s">
        <v>79</v>
      </c>
      <c r="BK161" s="205">
        <f>ROUND(I161*H161,2)</f>
        <v>0</v>
      </c>
      <c r="BL161" s="21" t="s">
        <v>125</v>
      </c>
      <c r="BM161" s="21" t="s">
        <v>291</v>
      </c>
    </row>
    <row r="162" s="1" customFormat="1">
      <c r="B162" s="43"/>
      <c r="D162" s="206" t="s">
        <v>127</v>
      </c>
      <c r="F162" s="207" t="s">
        <v>290</v>
      </c>
      <c r="I162" s="208"/>
      <c r="L162" s="43"/>
      <c r="M162" s="209"/>
      <c r="N162" s="44"/>
      <c r="O162" s="44"/>
      <c r="P162" s="44"/>
      <c r="Q162" s="44"/>
      <c r="R162" s="44"/>
      <c r="S162" s="44"/>
      <c r="T162" s="82"/>
      <c r="AT162" s="21" t="s">
        <v>127</v>
      </c>
      <c r="AU162" s="21" t="s">
        <v>81</v>
      </c>
    </row>
    <row r="163" s="1" customFormat="1" ht="16.5" customHeight="1">
      <c r="B163" s="193"/>
      <c r="C163" s="194" t="s">
        <v>292</v>
      </c>
      <c r="D163" s="194" t="s">
        <v>121</v>
      </c>
      <c r="E163" s="195" t="s">
        <v>293</v>
      </c>
      <c r="F163" s="196" t="s">
        <v>294</v>
      </c>
      <c r="G163" s="197" t="s">
        <v>124</v>
      </c>
      <c r="H163" s="198">
        <v>1</v>
      </c>
      <c r="I163" s="199"/>
      <c r="J163" s="200">
        <f>ROUND(I163*H163,2)</f>
        <v>0</v>
      </c>
      <c r="K163" s="196" t="s">
        <v>5</v>
      </c>
      <c r="L163" s="43"/>
      <c r="M163" s="201" t="s">
        <v>5</v>
      </c>
      <c r="N163" s="202" t="s">
        <v>42</v>
      </c>
      <c r="O163" s="44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AR163" s="21" t="s">
        <v>125</v>
      </c>
      <c r="AT163" s="21" t="s">
        <v>121</v>
      </c>
      <c r="AU163" s="21" t="s">
        <v>81</v>
      </c>
      <c r="AY163" s="21" t="s">
        <v>118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21" t="s">
        <v>79</v>
      </c>
      <c r="BK163" s="205">
        <f>ROUND(I163*H163,2)</f>
        <v>0</v>
      </c>
      <c r="BL163" s="21" t="s">
        <v>125</v>
      </c>
      <c r="BM163" s="21" t="s">
        <v>295</v>
      </c>
    </row>
    <row r="164" s="1" customFormat="1">
      <c r="B164" s="43"/>
      <c r="D164" s="206" t="s">
        <v>127</v>
      </c>
      <c r="F164" s="207" t="s">
        <v>294</v>
      </c>
      <c r="I164" s="208"/>
      <c r="L164" s="43"/>
      <c r="M164" s="209"/>
      <c r="N164" s="44"/>
      <c r="O164" s="44"/>
      <c r="P164" s="44"/>
      <c r="Q164" s="44"/>
      <c r="R164" s="44"/>
      <c r="S164" s="44"/>
      <c r="T164" s="82"/>
      <c r="AT164" s="21" t="s">
        <v>127</v>
      </c>
      <c r="AU164" s="21" t="s">
        <v>81</v>
      </c>
    </row>
    <row r="165" s="1" customFormat="1" ht="16.5" customHeight="1">
      <c r="B165" s="193"/>
      <c r="C165" s="194" t="s">
        <v>296</v>
      </c>
      <c r="D165" s="194" t="s">
        <v>121</v>
      </c>
      <c r="E165" s="195" t="s">
        <v>297</v>
      </c>
      <c r="F165" s="196" t="s">
        <v>298</v>
      </c>
      <c r="G165" s="197" t="s">
        <v>124</v>
      </c>
      <c r="H165" s="198">
        <v>1</v>
      </c>
      <c r="I165" s="199"/>
      <c r="J165" s="200">
        <f>ROUND(I165*H165,2)</f>
        <v>0</v>
      </c>
      <c r="K165" s="196" t="s">
        <v>5</v>
      </c>
      <c r="L165" s="43"/>
      <c r="M165" s="201" t="s">
        <v>5</v>
      </c>
      <c r="N165" s="202" t="s">
        <v>42</v>
      </c>
      <c r="O165" s="44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AR165" s="21" t="s">
        <v>125</v>
      </c>
      <c r="AT165" s="21" t="s">
        <v>121</v>
      </c>
      <c r="AU165" s="21" t="s">
        <v>81</v>
      </c>
      <c r="AY165" s="21" t="s">
        <v>118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21" t="s">
        <v>79</v>
      </c>
      <c r="BK165" s="205">
        <f>ROUND(I165*H165,2)</f>
        <v>0</v>
      </c>
      <c r="BL165" s="21" t="s">
        <v>125</v>
      </c>
      <c r="BM165" s="21" t="s">
        <v>299</v>
      </c>
    </row>
    <row r="166" s="1" customFormat="1">
      <c r="B166" s="43"/>
      <c r="D166" s="206" t="s">
        <v>127</v>
      </c>
      <c r="F166" s="207" t="s">
        <v>298</v>
      </c>
      <c r="I166" s="208"/>
      <c r="L166" s="43"/>
      <c r="M166" s="209"/>
      <c r="N166" s="44"/>
      <c r="O166" s="44"/>
      <c r="P166" s="44"/>
      <c r="Q166" s="44"/>
      <c r="R166" s="44"/>
      <c r="S166" s="44"/>
      <c r="T166" s="82"/>
      <c r="AT166" s="21" t="s">
        <v>127</v>
      </c>
      <c r="AU166" s="21" t="s">
        <v>81</v>
      </c>
    </row>
    <row r="167" s="1" customFormat="1" ht="16.5" customHeight="1">
      <c r="B167" s="193"/>
      <c r="C167" s="194" t="s">
        <v>300</v>
      </c>
      <c r="D167" s="194" t="s">
        <v>121</v>
      </c>
      <c r="E167" s="195" t="s">
        <v>301</v>
      </c>
      <c r="F167" s="196" t="s">
        <v>302</v>
      </c>
      <c r="G167" s="197" t="s">
        <v>124</v>
      </c>
      <c r="H167" s="198">
        <v>3</v>
      </c>
      <c r="I167" s="199"/>
      <c r="J167" s="200">
        <f>ROUND(I167*H167,2)</f>
        <v>0</v>
      </c>
      <c r="K167" s="196" t="s">
        <v>5</v>
      </c>
      <c r="L167" s="43"/>
      <c r="M167" s="201" t="s">
        <v>5</v>
      </c>
      <c r="N167" s="202" t="s">
        <v>42</v>
      </c>
      <c r="O167" s="44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AR167" s="21" t="s">
        <v>125</v>
      </c>
      <c r="AT167" s="21" t="s">
        <v>121</v>
      </c>
      <c r="AU167" s="21" t="s">
        <v>81</v>
      </c>
      <c r="AY167" s="21" t="s">
        <v>118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21" t="s">
        <v>79</v>
      </c>
      <c r="BK167" s="205">
        <f>ROUND(I167*H167,2)</f>
        <v>0</v>
      </c>
      <c r="BL167" s="21" t="s">
        <v>125</v>
      </c>
      <c r="BM167" s="21" t="s">
        <v>303</v>
      </c>
    </row>
    <row r="168" s="1" customFormat="1">
      <c r="B168" s="43"/>
      <c r="D168" s="206" t="s">
        <v>127</v>
      </c>
      <c r="F168" s="207" t="s">
        <v>302</v>
      </c>
      <c r="I168" s="208"/>
      <c r="L168" s="43"/>
      <c r="M168" s="209"/>
      <c r="N168" s="44"/>
      <c r="O168" s="44"/>
      <c r="P168" s="44"/>
      <c r="Q168" s="44"/>
      <c r="R168" s="44"/>
      <c r="S168" s="44"/>
      <c r="T168" s="82"/>
      <c r="AT168" s="21" t="s">
        <v>127</v>
      </c>
      <c r="AU168" s="21" t="s">
        <v>81</v>
      </c>
    </row>
    <row r="169" s="1" customFormat="1" ht="16.5" customHeight="1">
      <c r="B169" s="193"/>
      <c r="C169" s="194" t="s">
        <v>304</v>
      </c>
      <c r="D169" s="194" t="s">
        <v>121</v>
      </c>
      <c r="E169" s="195" t="s">
        <v>305</v>
      </c>
      <c r="F169" s="196" t="s">
        <v>306</v>
      </c>
      <c r="G169" s="197" t="s">
        <v>124</v>
      </c>
      <c r="H169" s="198">
        <v>1</v>
      </c>
      <c r="I169" s="199"/>
      <c r="J169" s="200">
        <f>ROUND(I169*H169,2)</f>
        <v>0</v>
      </c>
      <c r="K169" s="196" t="s">
        <v>5</v>
      </c>
      <c r="L169" s="43"/>
      <c r="M169" s="201" t="s">
        <v>5</v>
      </c>
      <c r="N169" s="202" t="s">
        <v>42</v>
      </c>
      <c r="O169" s="44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AR169" s="21" t="s">
        <v>125</v>
      </c>
      <c r="AT169" s="21" t="s">
        <v>121</v>
      </c>
      <c r="AU169" s="21" t="s">
        <v>81</v>
      </c>
      <c r="AY169" s="21" t="s">
        <v>118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21" t="s">
        <v>79</v>
      </c>
      <c r="BK169" s="205">
        <f>ROUND(I169*H169,2)</f>
        <v>0</v>
      </c>
      <c r="BL169" s="21" t="s">
        <v>125</v>
      </c>
      <c r="BM169" s="21" t="s">
        <v>307</v>
      </c>
    </row>
    <row r="170" s="1" customFormat="1">
      <c r="B170" s="43"/>
      <c r="D170" s="206" t="s">
        <v>127</v>
      </c>
      <c r="F170" s="207" t="s">
        <v>306</v>
      </c>
      <c r="I170" s="208"/>
      <c r="L170" s="43"/>
      <c r="M170" s="209"/>
      <c r="N170" s="44"/>
      <c r="O170" s="44"/>
      <c r="P170" s="44"/>
      <c r="Q170" s="44"/>
      <c r="R170" s="44"/>
      <c r="S170" s="44"/>
      <c r="T170" s="82"/>
      <c r="AT170" s="21" t="s">
        <v>127</v>
      </c>
      <c r="AU170" s="21" t="s">
        <v>81</v>
      </c>
    </row>
    <row r="171" s="1" customFormat="1" ht="16.5" customHeight="1">
      <c r="B171" s="193"/>
      <c r="C171" s="194" t="s">
        <v>308</v>
      </c>
      <c r="D171" s="194" t="s">
        <v>121</v>
      </c>
      <c r="E171" s="195" t="s">
        <v>309</v>
      </c>
      <c r="F171" s="196" t="s">
        <v>310</v>
      </c>
      <c r="G171" s="197" t="s">
        <v>124</v>
      </c>
      <c r="H171" s="198">
        <v>1</v>
      </c>
      <c r="I171" s="199"/>
      <c r="J171" s="200">
        <f>ROUND(I171*H171,2)</f>
        <v>0</v>
      </c>
      <c r="K171" s="196" t="s">
        <v>5</v>
      </c>
      <c r="L171" s="43"/>
      <c r="M171" s="201" t="s">
        <v>5</v>
      </c>
      <c r="N171" s="202" t="s">
        <v>42</v>
      </c>
      <c r="O171" s="44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AR171" s="21" t="s">
        <v>125</v>
      </c>
      <c r="AT171" s="21" t="s">
        <v>121</v>
      </c>
      <c r="AU171" s="21" t="s">
        <v>81</v>
      </c>
      <c r="AY171" s="21" t="s">
        <v>118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21" t="s">
        <v>79</v>
      </c>
      <c r="BK171" s="205">
        <f>ROUND(I171*H171,2)</f>
        <v>0</v>
      </c>
      <c r="BL171" s="21" t="s">
        <v>125</v>
      </c>
      <c r="BM171" s="21" t="s">
        <v>311</v>
      </c>
    </row>
    <row r="172" s="1" customFormat="1">
      <c r="B172" s="43"/>
      <c r="D172" s="206" t="s">
        <v>127</v>
      </c>
      <c r="F172" s="207" t="s">
        <v>310</v>
      </c>
      <c r="I172" s="208"/>
      <c r="L172" s="43"/>
      <c r="M172" s="209"/>
      <c r="N172" s="44"/>
      <c r="O172" s="44"/>
      <c r="P172" s="44"/>
      <c r="Q172" s="44"/>
      <c r="R172" s="44"/>
      <c r="S172" s="44"/>
      <c r="T172" s="82"/>
      <c r="AT172" s="21" t="s">
        <v>127</v>
      </c>
      <c r="AU172" s="21" t="s">
        <v>81</v>
      </c>
    </row>
    <row r="173" s="1" customFormat="1" ht="16.5" customHeight="1">
      <c r="B173" s="193"/>
      <c r="C173" s="194" t="s">
        <v>312</v>
      </c>
      <c r="D173" s="194" t="s">
        <v>121</v>
      </c>
      <c r="E173" s="195" t="s">
        <v>313</v>
      </c>
      <c r="F173" s="196" t="s">
        <v>314</v>
      </c>
      <c r="G173" s="197" t="s">
        <v>124</v>
      </c>
      <c r="H173" s="198">
        <v>2</v>
      </c>
      <c r="I173" s="199"/>
      <c r="J173" s="200">
        <f>ROUND(I173*H173,2)</f>
        <v>0</v>
      </c>
      <c r="K173" s="196" t="s">
        <v>5</v>
      </c>
      <c r="L173" s="43"/>
      <c r="M173" s="201" t="s">
        <v>5</v>
      </c>
      <c r="N173" s="202" t="s">
        <v>42</v>
      </c>
      <c r="O173" s="44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AR173" s="21" t="s">
        <v>125</v>
      </c>
      <c r="AT173" s="21" t="s">
        <v>121</v>
      </c>
      <c r="AU173" s="21" t="s">
        <v>81</v>
      </c>
      <c r="AY173" s="21" t="s">
        <v>118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21" t="s">
        <v>79</v>
      </c>
      <c r="BK173" s="205">
        <f>ROUND(I173*H173,2)</f>
        <v>0</v>
      </c>
      <c r="BL173" s="21" t="s">
        <v>125</v>
      </c>
      <c r="BM173" s="21" t="s">
        <v>315</v>
      </c>
    </row>
    <row r="174" s="1" customFormat="1">
      <c r="B174" s="43"/>
      <c r="D174" s="206" t="s">
        <v>127</v>
      </c>
      <c r="F174" s="207" t="s">
        <v>314</v>
      </c>
      <c r="I174" s="208"/>
      <c r="L174" s="43"/>
      <c r="M174" s="209"/>
      <c r="N174" s="44"/>
      <c r="O174" s="44"/>
      <c r="P174" s="44"/>
      <c r="Q174" s="44"/>
      <c r="R174" s="44"/>
      <c r="S174" s="44"/>
      <c r="T174" s="82"/>
      <c r="AT174" s="21" t="s">
        <v>127</v>
      </c>
      <c r="AU174" s="21" t="s">
        <v>81</v>
      </c>
    </row>
    <row r="175" s="1" customFormat="1" ht="16.5" customHeight="1">
      <c r="B175" s="193"/>
      <c r="C175" s="194" t="s">
        <v>316</v>
      </c>
      <c r="D175" s="194" t="s">
        <v>121</v>
      </c>
      <c r="E175" s="195" t="s">
        <v>317</v>
      </c>
      <c r="F175" s="196" t="s">
        <v>318</v>
      </c>
      <c r="G175" s="197" t="s">
        <v>124</v>
      </c>
      <c r="H175" s="198">
        <v>2</v>
      </c>
      <c r="I175" s="199"/>
      <c r="J175" s="200">
        <f>ROUND(I175*H175,2)</f>
        <v>0</v>
      </c>
      <c r="K175" s="196" t="s">
        <v>5</v>
      </c>
      <c r="L175" s="43"/>
      <c r="M175" s="201" t="s">
        <v>5</v>
      </c>
      <c r="N175" s="202" t="s">
        <v>42</v>
      </c>
      <c r="O175" s="44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AR175" s="21" t="s">
        <v>125</v>
      </c>
      <c r="AT175" s="21" t="s">
        <v>121</v>
      </c>
      <c r="AU175" s="21" t="s">
        <v>81</v>
      </c>
      <c r="AY175" s="21" t="s">
        <v>118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21" t="s">
        <v>79</v>
      </c>
      <c r="BK175" s="205">
        <f>ROUND(I175*H175,2)</f>
        <v>0</v>
      </c>
      <c r="BL175" s="21" t="s">
        <v>125</v>
      </c>
      <c r="BM175" s="21" t="s">
        <v>319</v>
      </c>
    </row>
    <row r="176" s="1" customFormat="1">
      <c r="B176" s="43"/>
      <c r="D176" s="206" t="s">
        <v>127</v>
      </c>
      <c r="F176" s="207" t="s">
        <v>318</v>
      </c>
      <c r="I176" s="208"/>
      <c r="L176" s="43"/>
      <c r="M176" s="209"/>
      <c r="N176" s="44"/>
      <c r="O176" s="44"/>
      <c r="P176" s="44"/>
      <c r="Q176" s="44"/>
      <c r="R176" s="44"/>
      <c r="S176" s="44"/>
      <c r="T176" s="82"/>
      <c r="AT176" s="21" t="s">
        <v>127</v>
      </c>
      <c r="AU176" s="21" t="s">
        <v>81</v>
      </c>
    </row>
    <row r="177" s="1" customFormat="1" ht="16.5" customHeight="1">
      <c r="B177" s="193"/>
      <c r="C177" s="194" t="s">
        <v>320</v>
      </c>
      <c r="D177" s="194" t="s">
        <v>121</v>
      </c>
      <c r="E177" s="195" t="s">
        <v>321</v>
      </c>
      <c r="F177" s="196" t="s">
        <v>322</v>
      </c>
      <c r="G177" s="197" t="s">
        <v>124</v>
      </c>
      <c r="H177" s="198">
        <v>1</v>
      </c>
      <c r="I177" s="199"/>
      <c r="J177" s="200">
        <f>ROUND(I177*H177,2)</f>
        <v>0</v>
      </c>
      <c r="K177" s="196" t="s">
        <v>5</v>
      </c>
      <c r="L177" s="43"/>
      <c r="M177" s="201" t="s">
        <v>5</v>
      </c>
      <c r="N177" s="202" t="s">
        <v>42</v>
      </c>
      <c r="O177" s="44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AR177" s="21" t="s">
        <v>125</v>
      </c>
      <c r="AT177" s="21" t="s">
        <v>121</v>
      </c>
      <c r="AU177" s="21" t="s">
        <v>81</v>
      </c>
      <c r="AY177" s="21" t="s">
        <v>118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21" t="s">
        <v>79</v>
      </c>
      <c r="BK177" s="205">
        <f>ROUND(I177*H177,2)</f>
        <v>0</v>
      </c>
      <c r="BL177" s="21" t="s">
        <v>125</v>
      </c>
      <c r="BM177" s="21" t="s">
        <v>323</v>
      </c>
    </row>
    <row r="178" s="1" customFormat="1">
      <c r="B178" s="43"/>
      <c r="D178" s="206" t="s">
        <v>127</v>
      </c>
      <c r="F178" s="207" t="s">
        <v>322</v>
      </c>
      <c r="I178" s="208"/>
      <c r="L178" s="43"/>
      <c r="M178" s="209"/>
      <c r="N178" s="44"/>
      <c r="O178" s="44"/>
      <c r="P178" s="44"/>
      <c r="Q178" s="44"/>
      <c r="R178" s="44"/>
      <c r="S178" s="44"/>
      <c r="T178" s="82"/>
      <c r="AT178" s="21" t="s">
        <v>127</v>
      </c>
      <c r="AU178" s="21" t="s">
        <v>81</v>
      </c>
    </row>
    <row r="179" s="1" customFormat="1" ht="16.5" customHeight="1">
      <c r="B179" s="193"/>
      <c r="C179" s="194" t="s">
        <v>324</v>
      </c>
      <c r="D179" s="194" t="s">
        <v>121</v>
      </c>
      <c r="E179" s="195" t="s">
        <v>325</v>
      </c>
      <c r="F179" s="196" t="s">
        <v>326</v>
      </c>
      <c r="G179" s="197" t="s">
        <v>124</v>
      </c>
      <c r="H179" s="198">
        <v>1</v>
      </c>
      <c r="I179" s="199"/>
      <c r="J179" s="200">
        <f>ROUND(I179*H179,2)</f>
        <v>0</v>
      </c>
      <c r="K179" s="196" t="s">
        <v>5</v>
      </c>
      <c r="L179" s="43"/>
      <c r="M179" s="201" t="s">
        <v>5</v>
      </c>
      <c r="N179" s="202" t="s">
        <v>42</v>
      </c>
      <c r="O179" s="44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AR179" s="21" t="s">
        <v>125</v>
      </c>
      <c r="AT179" s="21" t="s">
        <v>121</v>
      </c>
      <c r="AU179" s="21" t="s">
        <v>81</v>
      </c>
      <c r="AY179" s="21" t="s">
        <v>118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21" t="s">
        <v>79</v>
      </c>
      <c r="BK179" s="205">
        <f>ROUND(I179*H179,2)</f>
        <v>0</v>
      </c>
      <c r="BL179" s="21" t="s">
        <v>125</v>
      </c>
      <c r="BM179" s="21" t="s">
        <v>327</v>
      </c>
    </row>
    <row r="180" s="1" customFormat="1">
      <c r="B180" s="43"/>
      <c r="D180" s="206" t="s">
        <v>127</v>
      </c>
      <c r="F180" s="207" t="s">
        <v>326</v>
      </c>
      <c r="I180" s="208"/>
      <c r="L180" s="43"/>
      <c r="M180" s="209"/>
      <c r="N180" s="44"/>
      <c r="O180" s="44"/>
      <c r="P180" s="44"/>
      <c r="Q180" s="44"/>
      <c r="R180" s="44"/>
      <c r="S180" s="44"/>
      <c r="T180" s="82"/>
      <c r="AT180" s="21" t="s">
        <v>127</v>
      </c>
      <c r="AU180" s="21" t="s">
        <v>81</v>
      </c>
    </row>
    <row r="181" s="1" customFormat="1" ht="16.5" customHeight="1">
      <c r="B181" s="193"/>
      <c r="C181" s="194" t="s">
        <v>328</v>
      </c>
      <c r="D181" s="194" t="s">
        <v>121</v>
      </c>
      <c r="E181" s="195" t="s">
        <v>329</v>
      </c>
      <c r="F181" s="196" t="s">
        <v>330</v>
      </c>
      <c r="G181" s="197" t="s">
        <v>124</v>
      </c>
      <c r="H181" s="198">
        <v>1</v>
      </c>
      <c r="I181" s="199"/>
      <c r="J181" s="200">
        <f>ROUND(I181*H181,2)</f>
        <v>0</v>
      </c>
      <c r="K181" s="196" t="s">
        <v>5</v>
      </c>
      <c r="L181" s="43"/>
      <c r="M181" s="201" t="s">
        <v>5</v>
      </c>
      <c r="N181" s="202" t="s">
        <v>42</v>
      </c>
      <c r="O181" s="44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AR181" s="21" t="s">
        <v>125</v>
      </c>
      <c r="AT181" s="21" t="s">
        <v>121</v>
      </c>
      <c r="AU181" s="21" t="s">
        <v>81</v>
      </c>
      <c r="AY181" s="21" t="s">
        <v>118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21" t="s">
        <v>79</v>
      </c>
      <c r="BK181" s="205">
        <f>ROUND(I181*H181,2)</f>
        <v>0</v>
      </c>
      <c r="BL181" s="21" t="s">
        <v>125</v>
      </c>
      <c r="BM181" s="21" t="s">
        <v>331</v>
      </c>
    </row>
    <row r="182" s="1" customFormat="1">
      <c r="B182" s="43"/>
      <c r="D182" s="206" t="s">
        <v>127</v>
      </c>
      <c r="F182" s="207" t="s">
        <v>330</v>
      </c>
      <c r="I182" s="208"/>
      <c r="L182" s="43"/>
      <c r="M182" s="209"/>
      <c r="N182" s="44"/>
      <c r="O182" s="44"/>
      <c r="P182" s="44"/>
      <c r="Q182" s="44"/>
      <c r="R182" s="44"/>
      <c r="S182" s="44"/>
      <c r="T182" s="82"/>
      <c r="AT182" s="21" t="s">
        <v>127</v>
      </c>
      <c r="AU182" s="21" t="s">
        <v>81</v>
      </c>
    </row>
    <row r="183" s="1" customFormat="1" ht="16.5" customHeight="1">
      <c r="B183" s="193"/>
      <c r="C183" s="194" t="s">
        <v>332</v>
      </c>
      <c r="D183" s="194" t="s">
        <v>121</v>
      </c>
      <c r="E183" s="195" t="s">
        <v>333</v>
      </c>
      <c r="F183" s="196" t="s">
        <v>334</v>
      </c>
      <c r="G183" s="197" t="s">
        <v>124</v>
      </c>
      <c r="H183" s="198">
        <v>1</v>
      </c>
      <c r="I183" s="199"/>
      <c r="J183" s="200">
        <f>ROUND(I183*H183,2)</f>
        <v>0</v>
      </c>
      <c r="K183" s="196" t="s">
        <v>5</v>
      </c>
      <c r="L183" s="43"/>
      <c r="M183" s="201" t="s">
        <v>5</v>
      </c>
      <c r="N183" s="202" t="s">
        <v>42</v>
      </c>
      <c r="O183" s="44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AR183" s="21" t="s">
        <v>125</v>
      </c>
      <c r="AT183" s="21" t="s">
        <v>121</v>
      </c>
      <c r="AU183" s="21" t="s">
        <v>81</v>
      </c>
      <c r="AY183" s="21" t="s">
        <v>118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21" t="s">
        <v>79</v>
      </c>
      <c r="BK183" s="205">
        <f>ROUND(I183*H183,2)</f>
        <v>0</v>
      </c>
      <c r="BL183" s="21" t="s">
        <v>125</v>
      </c>
      <c r="BM183" s="21" t="s">
        <v>335</v>
      </c>
    </row>
    <row r="184" s="1" customFormat="1">
      <c r="B184" s="43"/>
      <c r="D184" s="206" t="s">
        <v>127</v>
      </c>
      <c r="F184" s="207" t="s">
        <v>334</v>
      </c>
      <c r="I184" s="208"/>
      <c r="L184" s="43"/>
      <c r="M184" s="209"/>
      <c r="N184" s="44"/>
      <c r="O184" s="44"/>
      <c r="P184" s="44"/>
      <c r="Q184" s="44"/>
      <c r="R184" s="44"/>
      <c r="S184" s="44"/>
      <c r="T184" s="82"/>
      <c r="AT184" s="21" t="s">
        <v>127</v>
      </c>
      <c r="AU184" s="21" t="s">
        <v>81</v>
      </c>
    </row>
    <row r="185" s="1" customFormat="1" ht="16.5" customHeight="1">
      <c r="B185" s="193"/>
      <c r="C185" s="194" t="s">
        <v>336</v>
      </c>
      <c r="D185" s="194" t="s">
        <v>121</v>
      </c>
      <c r="E185" s="195" t="s">
        <v>337</v>
      </c>
      <c r="F185" s="196" t="s">
        <v>338</v>
      </c>
      <c r="G185" s="197" t="s">
        <v>124</v>
      </c>
      <c r="H185" s="198">
        <v>1</v>
      </c>
      <c r="I185" s="199"/>
      <c r="J185" s="200">
        <f>ROUND(I185*H185,2)</f>
        <v>0</v>
      </c>
      <c r="K185" s="196" t="s">
        <v>5</v>
      </c>
      <c r="L185" s="43"/>
      <c r="M185" s="201" t="s">
        <v>5</v>
      </c>
      <c r="N185" s="202" t="s">
        <v>42</v>
      </c>
      <c r="O185" s="44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AR185" s="21" t="s">
        <v>125</v>
      </c>
      <c r="AT185" s="21" t="s">
        <v>121</v>
      </c>
      <c r="AU185" s="21" t="s">
        <v>81</v>
      </c>
      <c r="AY185" s="21" t="s">
        <v>118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21" t="s">
        <v>79</v>
      </c>
      <c r="BK185" s="205">
        <f>ROUND(I185*H185,2)</f>
        <v>0</v>
      </c>
      <c r="BL185" s="21" t="s">
        <v>125</v>
      </c>
      <c r="BM185" s="21" t="s">
        <v>339</v>
      </c>
    </row>
    <row r="186" s="1" customFormat="1">
      <c r="B186" s="43"/>
      <c r="D186" s="206" t="s">
        <v>127</v>
      </c>
      <c r="F186" s="207" t="s">
        <v>338</v>
      </c>
      <c r="I186" s="208"/>
      <c r="L186" s="43"/>
      <c r="M186" s="209"/>
      <c r="N186" s="44"/>
      <c r="O186" s="44"/>
      <c r="P186" s="44"/>
      <c r="Q186" s="44"/>
      <c r="R186" s="44"/>
      <c r="S186" s="44"/>
      <c r="T186" s="82"/>
      <c r="AT186" s="21" t="s">
        <v>127</v>
      </c>
      <c r="AU186" s="21" t="s">
        <v>81</v>
      </c>
    </row>
    <row r="187" s="1" customFormat="1" ht="16.5" customHeight="1">
      <c r="B187" s="193"/>
      <c r="C187" s="194" t="s">
        <v>340</v>
      </c>
      <c r="D187" s="194" t="s">
        <v>121</v>
      </c>
      <c r="E187" s="195" t="s">
        <v>341</v>
      </c>
      <c r="F187" s="196" t="s">
        <v>342</v>
      </c>
      <c r="G187" s="197" t="s">
        <v>124</v>
      </c>
      <c r="H187" s="198">
        <v>1</v>
      </c>
      <c r="I187" s="199"/>
      <c r="J187" s="200">
        <f>ROUND(I187*H187,2)</f>
        <v>0</v>
      </c>
      <c r="K187" s="196" t="s">
        <v>5</v>
      </c>
      <c r="L187" s="43"/>
      <c r="M187" s="201" t="s">
        <v>5</v>
      </c>
      <c r="N187" s="202" t="s">
        <v>42</v>
      </c>
      <c r="O187" s="44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AR187" s="21" t="s">
        <v>125</v>
      </c>
      <c r="AT187" s="21" t="s">
        <v>121</v>
      </c>
      <c r="AU187" s="21" t="s">
        <v>81</v>
      </c>
      <c r="AY187" s="21" t="s">
        <v>118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21" t="s">
        <v>79</v>
      </c>
      <c r="BK187" s="205">
        <f>ROUND(I187*H187,2)</f>
        <v>0</v>
      </c>
      <c r="BL187" s="21" t="s">
        <v>125</v>
      </c>
      <c r="BM187" s="21" t="s">
        <v>343</v>
      </c>
    </row>
    <row r="188" s="1" customFormat="1">
      <c r="B188" s="43"/>
      <c r="D188" s="206" t="s">
        <v>127</v>
      </c>
      <c r="F188" s="207" t="s">
        <v>342</v>
      </c>
      <c r="I188" s="208"/>
      <c r="L188" s="43"/>
      <c r="M188" s="209"/>
      <c r="N188" s="44"/>
      <c r="O188" s="44"/>
      <c r="P188" s="44"/>
      <c r="Q188" s="44"/>
      <c r="R188" s="44"/>
      <c r="S188" s="44"/>
      <c r="T188" s="82"/>
      <c r="AT188" s="21" t="s">
        <v>127</v>
      </c>
      <c r="AU188" s="21" t="s">
        <v>81</v>
      </c>
    </row>
    <row r="189" s="1" customFormat="1" ht="16.5" customHeight="1">
      <c r="B189" s="193"/>
      <c r="C189" s="194" t="s">
        <v>344</v>
      </c>
      <c r="D189" s="194" t="s">
        <v>121</v>
      </c>
      <c r="E189" s="195" t="s">
        <v>345</v>
      </c>
      <c r="F189" s="196" t="s">
        <v>346</v>
      </c>
      <c r="G189" s="197" t="s">
        <v>124</v>
      </c>
      <c r="H189" s="198">
        <v>1</v>
      </c>
      <c r="I189" s="199"/>
      <c r="J189" s="200">
        <f>ROUND(I189*H189,2)</f>
        <v>0</v>
      </c>
      <c r="K189" s="196" t="s">
        <v>5</v>
      </c>
      <c r="L189" s="43"/>
      <c r="M189" s="201" t="s">
        <v>5</v>
      </c>
      <c r="N189" s="202" t="s">
        <v>42</v>
      </c>
      <c r="O189" s="44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AR189" s="21" t="s">
        <v>125</v>
      </c>
      <c r="AT189" s="21" t="s">
        <v>121</v>
      </c>
      <c r="AU189" s="21" t="s">
        <v>81</v>
      </c>
      <c r="AY189" s="21" t="s">
        <v>118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21" t="s">
        <v>79</v>
      </c>
      <c r="BK189" s="205">
        <f>ROUND(I189*H189,2)</f>
        <v>0</v>
      </c>
      <c r="BL189" s="21" t="s">
        <v>125</v>
      </c>
      <c r="BM189" s="21" t="s">
        <v>347</v>
      </c>
    </row>
    <row r="190" s="1" customFormat="1">
      <c r="B190" s="43"/>
      <c r="D190" s="206" t="s">
        <v>127</v>
      </c>
      <c r="F190" s="207" t="s">
        <v>346</v>
      </c>
      <c r="I190" s="208"/>
      <c r="L190" s="43"/>
      <c r="M190" s="209"/>
      <c r="N190" s="44"/>
      <c r="O190" s="44"/>
      <c r="P190" s="44"/>
      <c r="Q190" s="44"/>
      <c r="R190" s="44"/>
      <c r="S190" s="44"/>
      <c r="T190" s="82"/>
      <c r="AT190" s="21" t="s">
        <v>127</v>
      </c>
      <c r="AU190" s="21" t="s">
        <v>81</v>
      </c>
    </row>
    <row r="191" s="1" customFormat="1" ht="16.5" customHeight="1">
      <c r="B191" s="193"/>
      <c r="C191" s="194" t="s">
        <v>348</v>
      </c>
      <c r="D191" s="194" t="s">
        <v>121</v>
      </c>
      <c r="E191" s="195" t="s">
        <v>349</v>
      </c>
      <c r="F191" s="196" t="s">
        <v>350</v>
      </c>
      <c r="G191" s="197" t="s">
        <v>124</v>
      </c>
      <c r="H191" s="198">
        <v>1</v>
      </c>
      <c r="I191" s="199"/>
      <c r="J191" s="200">
        <f>ROUND(I191*H191,2)</f>
        <v>0</v>
      </c>
      <c r="K191" s="196" t="s">
        <v>5</v>
      </c>
      <c r="L191" s="43"/>
      <c r="M191" s="201" t="s">
        <v>5</v>
      </c>
      <c r="N191" s="202" t="s">
        <v>42</v>
      </c>
      <c r="O191" s="44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AR191" s="21" t="s">
        <v>125</v>
      </c>
      <c r="AT191" s="21" t="s">
        <v>121</v>
      </c>
      <c r="AU191" s="21" t="s">
        <v>81</v>
      </c>
      <c r="AY191" s="21" t="s">
        <v>118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21" t="s">
        <v>79</v>
      </c>
      <c r="BK191" s="205">
        <f>ROUND(I191*H191,2)</f>
        <v>0</v>
      </c>
      <c r="BL191" s="21" t="s">
        <v>125</v>
      </c>
      <c r="BM191" s="21" t="s">
        <v>351</v>
      </c>
    </row>
    <row r="192" s="1" customFormat="1">
      <c r="B192" s="43"/>
      <c r="D192" s="206" t="s">
        <v>127</v>
      </c>
      <c r="F192" s="207" t="s">
        <v>350</v>
      </c>
      <c r="I192" s="208"/>
      <c r="L192" s="43"/>
      <c r="M192" s="209"/>
      <c r="N192" s="44"/>
      <c r="O192" s="44"/>
      <c r="P192" s="44"/>
      <c r="Q192" s="44"/>
      <c r="R192" s="44"/>
      <c r="S192" s="44"/>
      <c r="T192" s="82"/>
      <c r="AT192" s="21" t="s">
        <v>127</v>
      </c>
      <c r="AU192" s="21" t="s">
        <v>81</v>
      </c>
    </row>
    <row r="193" s="1" customFormat="1" ht="16.5" customHeight="1">
      <c r="B193" s="193"/>
      <c r="C193" s="194" t="s">
        <v>352</v>
      </c>
      <c r="D193" s="194" t="s">
        <v>121</v>
      </c>
      <c r="E193" s="195" t="s">
        <v>353</v>
      </c>
      <c r="F193" s="196" t="s">
        <v>354</v>
      </c>
      <c r="G193" s="197" t="s">
        <v>124</v>
      </c>
      <c r="H193" s="198">
        <v>2</v>
      </c>
      <c r="I193" s="199"/>
      <c r="J193" s="200">
        <f>ROUND(I193*H193,2)</f>
        <v>0</v>
      </c>
      <c r="K193" s="196" t="s">
        <v>5</v>
      </c>
      <c r="L193" s="43"/>
      <c r="M193" s="201" t="s">
        <v>5</v>
      </c>
      <c r="N193" s="202" t="s">
        <v>42</v>
      </c>
      <c r="O193" s="44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AR193" s="21" t="s">
        <v>125</v>
      </c>
      <c r="AT193" s="21" t="s">
        <v>121</v>
      </c>
      <c r="AU193" s="21" t="s">
        <v>81</v>
      </c>
      <c r="AY193" s="21" t="s">
        <v>118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21" t="s">
        <v>79</v>
      </c>
      <c r="BK193" s="205">
        <f>ROUND(I193*H193,2)</f>
        <v>0</v>
      </c>
      <c r="BL193" s="21" t="s">
        <v>125</v>
      </c>
      <c r="BM193" s="21" t="s">
        <v>355</v>
      </c>
    </row>
    <row r="194" s="1" customFormat="1">
      <c r="B194" s="43"/>
      <c r="D194" s="206" t="s">
        <v>127</v>
      </c>
      <c r="F194" s="207" t="s">
        <v>354</v>
      </c>
      <c r="I194" s="208"/>
      <c r="L194" s="43"/>
      <c r="M194" s="209"/>
      <c r="N194" s="44"/>
      <c r="O194" s="44"/>
      <c r="P194" s="44"/>
      <c r="Q194" s="44"/>
      <c r="R194" s="44"/>
      <c r="S194" s="44"/>
      <c r="T194" s="82"/>
      <c r="AT194" s="21" t="s">
        <v>127</v>
      </c>
      <c r="AU194" s="21" t="s">
        <v>81</v>
      </c>
    </row>
    <row r="195" s="1" customFormat="1" ht="16.5" customHeight="1">
      <c r="B195" s="193"/>
      <c r="C195" s="194" t="s">
        <v>356</v>
      </c>
      <c r="D195" s="194" t="s">
        <v>121</v>
      </c>
      <c r="E195" s="195" t="s">
        <v>357</v>
      </c>
      <c r="F195" s="196" t="s">
        <v>358</v>
      </c>
      <c r="G195" s="197" t="s">
        <v>124</v>
      </c>
      <c r="H195" s="198">
        <v>1</v>
      </c>
      <c r="I195" s="199"/>
      <c r="J195" s="200">
        <f>ROUND(I195*H195,2)</f>
        <v>0</v>
      </c>
      <c r="K195" s="196" t="s">
        <v>5</v>
      </c>
      <c r="L195" s="43"/>
      <c r="M195" s="201" t="s">
        <v>5</v>
      </c>
      <c r="N195" s="202" t="s">
        <v>42</v>
      </c>
      <c r="O195" s="44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AR195" s="21" t="s">
        <v>125</v>
      </c>
      <c r="AT195" s="21" t="s">
        <v>121</v>
      </c>
      <c r="AU195" s="21" t="s">
        <v>81</v>
      </c>
      <c r="AY195" s="21" t="s">
        <v>118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21" t="s">
        <v>79</v>
      </c>
      <c r="BK195" s="205">
        <f>ROUND(I195*H195,2)</f>
        <v>0</v>
      </c>
      <c r="BL195" s="21" t="s">
        <v>125</v>
      </c>
      <c r="BM195" s="21" t="s">
        <v>359</v>
      </c>
    </row>
    <row r="196" s="1" customFormat="1">
      <c r="B196" s="43"/>
      <c r="D196" s="206" t="s">
        <v>127</v>
      </c>
      <c r="F196" s="207" t="s">
        <v>358</v>
      </c>
      <c r="I196" s="208"/>
      <c r="L196" s="43"/>
      <c r="M196" s="209"/>
      <c r="N196" s="44"/>
      <c r="O196" s="44"/>
      <c r="P196" s="44"/>
      <c r="Q196" s="44"/>
      <c r="R196" s="44"/>
      <c r="S196" s="44"/>
      <c r="T196" s="82"/>
      <c r="AT196" s="21" t="s">
        <v>127</v>
      </c>
      <c r="AU196" s="21" t="s">
        <v>81</v>
      </c>
    </row>
    <row r="197" s="1" customFormat="1" ht="16.5" customHeight="1">
      <c r="B197" s="193"/>
      <c r="C197" s="194" t="s">
        <v>360</v>
      </c>
      <c r="D197" s="194" t="s">
        <v>121</v>
      </c>
      <c r="E197" s="195" t="s">
        <v>361</v>
      </c>
      <c r="F197" s="196" t="s">
        <v>362</v>
      </c>
      <c r="G197" s="197" t="s">
        <v>124</v>
      </c>
      <c r="H197" s="198">
        <v>4</v>
      </c>
      <c r="I197" s="199"/>
      <c r="J197" s="200">
        <f>ROUND(I197*H197,2)</f>
        <v>0</v>
      </c>
      <c r="K197" s="196" t="s">
        <v>5</v>
      </c>
      <c r="L197" s="43"/>
      <c r="M197" s="201" t="s">
        <v>5</v>
      </c>
      <c r="N197" s="202" t="s">
        <v>42</v>
      </c>
      <c r="O197" s="44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AR197" s="21" t="s">
        <v>125</v>
      </c>
      <c r="AT197" s="21" t="s">
        <v>121</v>
      </c>
      <c r="AU197" s="21" t="s">
        <v>81</v>
      </c>
      <c r="AY197" s="21" t="s">
        <v>118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21" t="s">
        <v>79</v>
      </c>
      <c r="BK197" s="205">
        <f>ROUND(I197*H197,2)</f>
        <v>0</v>
      </c>
      <c r="BL197" s="21" t="s">
        <v>125</v>
      </c>
      <c r="BM197" s="21" t="s">
        <v>363</v>
      </c>
    </row>
    <row r="198" s="1" customFormat="1">
      <c r="B198" s="43"/>
      <c r="D198" s="206" t="s">
        <v>127</v>
      </c>
      <c r="F198" s="207" t="s">
        <v>362</v>
      </c>
      <c r="I198" s="208"/>
      <c r="L198" s="43"/>
      <c r="M198" s="209"/>
      <c r="N198" s="44"/>
      <c r="O198" s="44"/>
      <c r="P198" s="44"/>
      <c r="Q198" s="44"/>
      <c r="R198" s="44"/>
      <c r="S198" s="44"/>
      <c r="T198" s="82"/>
      <c r="AT198" s="21" t="s">
        <v>127</v>
      </c>
      <c r="AU198" s="21" t="s">
        <v>81</v>
      </c>
    </row>
    <row r="199" s="1" customFormat="1" ht="16.5" customHeight="1">
      <c r="B199" s="193"/>
      <c r="C199" s="194" t="s">
        <v>364</v>
      </c>
      <c r="D199" s="194" t="s">
        <v>121</v>
      </c>
      <c r="E199" s="195" t="s">
        <v>365</v>
      </c>
      <c r="F199" s="196" t="s">
        <v>366</v>
      </c>
      <c r="G199" s="197" t="s">
        <v>124</v>
      </c>
      <c r="H199" s="198">
        <v>2</v>
      </c>
      <c r="I199" s="199"/>
      <c r="J199" s="200">
        <f>ROUND(I199*H199,2)</f>
        <v>0</v>
      </c>
      <c r="K199" s="196" t="s">
        <v>5</v>
      </c>
      <c r="L199" s="43"/>
      <c r="M199" s="201" t="s">
        <v>5</v>
      </c>
      <c r="N199" s="202" t="s">
        <v>42</v>
      </c>
      <c r="O199" s="44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AR199" s="21" t="s">
        <v>125</v>
      </c>
      <c r="AT199" s="21" t="s">
        <v>121</v>
      </c>
      <c r="AU199" s="21" t="s">
        <v>81</v>
      </c>
      <c r="AY199" s="21" t="s">
        <v>118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21" t="s">
        <v>79</v>
      </c>
      <c r="BK199" s="205">
        <f>ROUND(I199*H199,2)</f>
        <v>0</v>
      </c>
      <c r="BL199" s="21" t="s">
        <v>125</v>
      </c>
      <c r="BM199" s="21" t="s">
        <v>367</v>
      </c>
    </row>
    <row r="200" s="1" customFormat="1">
      <c r="B200" s="43"/>
      <c r="D200" s="206" t="s">
        <v>127</v>
      </c>
      <c r="F200" s="207" t="s">
        <v>366</v>
      </c>
      <c r="I200" s="208"/>
      <c r="L200" s="43"/>
      <c r="M200" s="209"/>
      <c r="N200" s="44"/>
      <c r="O200" s="44"/>
      <c r="P200" s="44"/>
      <c r="Q200" s="44"/>
      <c r="R200" s="44"/>
      <c r="S200" s="44"/>
      <c r="T200" s="82"/>
      <c r="AT200" s="21" t="s">
        <v>127</v>
      </c>
      <c r="AU200" s="21" t="s">
        <v>81</v>
      </c>
    </row>
    <row r="201" s="1" customFormat="1" ht="16.5" customHeight="1">
      <c r="B201" s="193"/>
      <c r="C201" s="194" t="s">
        <v>368</v>
      </c>
      <c r="D201" s="194" t="s">
        <v>121</v>
      </c>
      <c r="E201" s="195" t="s">
        <v>369</v>
      </c>
      <c r="F201" s="196" t="s">
        <v>370</v>
      </c>
      <c r="G201" s="197" t="s">
        <v>124</v>
      </c>
      <c r="H201" s="198">
        <v>2</v>
      </c>
      <c r="I201" s="199"/>
      <c r="J201" s="200">
        <f>ROUND(I201*H201,2)</f>
        <v>0</v>
      </c>
      <c r="K201" s="196" t="s">
        <v>5</v>
      </c>
      <c r="L201" s="43"/>
      <c r="M201" s="201" t="s">
        <v>5</v>
      </c>
      <c r="N201" s="202" t="s">
        <v>42</v>
      </c>
      <c r="O201" s="44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AR201" s="21" t="s">
        <v>125</v>
      </c>
      <c r="AT201" s="21" t="s">
        <v>121</v>
      </c>
      <c r="AU201" s="21" t="s">
        <v>81</v>
      </c>
      <c r="AY201" s="21" t="s">
        <v>118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21" t="s">
        <v>79</v>
      </c>
      <c r="BK201" s="205">
        <f>ROUND(I201*H201,2)</f>
        <v>0</v>
      </c>
      <c r="BL201" s="21" t="s">
        <v>125</v>
      </c>
      <c r="BM201" s="21" t="s">
        <v>371</v>
      </c>
    </row>
    <row r="202" s="1" customFormat="1">
      <c r="B202" s="43"/>
      <c r="D202" s="206" t="s">
        <v>127</v>
      </c>
      <c r="F202" s="207" t="s">
        <v>370</v>
      </c>
      <c r="I202" s="208"/>
      <c r="L202" s="43"/>
      <c r="M202" s="209"/>
      <c r="N202" s="44"/>
      <c r="O202" s="44"/>
      <c r="P202" s="44"/>
      <c r="Q202" s="44"/>
      <c r="R202" s="44"/>
      <c r="S202" s="44"/>
      <c r="T202" s="82"/>
      <c r="AT202" s="21" t="s">
        <v>127</v>
      </c>
      <c r="AU202" s="21" t="s">
        <v>81</v>
      </c>
    </row>
    <row r="203" s="1" customFormat="1" ht="16.5" customHeight="1">
      <c r="B203" s="193"/>
      <c r="C203" s="194" t="s">
        <v>372</v>
      </c>
      <c r="D203" s="194" t="s">
        <v>121</v>
      </c>
      <c r="E203" s="195" t="s">
        <v>373</v>
      </c>
      <c r="F203" s="196" t="s">
        <v>374</v>
      </c>
      <c r="G203" s="197" t="s">
        <v>124</v>
      </c>
      <c r="H203" s="198">
        <v>2</v>
      </c>
      <c r="I203" s="199"/>
      <c r="J203" s="200">
        <f>ROUND(I203*H203,2)</f>
        <v>0</v>
      </c>
      <c r="K203" s="196" t="s">
        <v>5</v>
      </c>
      <c r="L203" s="43"/>
      <c r="M203" s="201" t="s">
        <v>5</v>
      </c>
      <c r="N203" s="202" t="s">
        <v>42</v>
      </c>
      <c r="O203" s="44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AR203" s="21" t="s">
        <v>125</v>
      </c>
      <c r="AT203" s="21" t="s">
        <v>121</v>
      </c>
      <c r="AU203" s="21" t="s">
        <v>81</v>
      </c>
      <c r="AY203" s="21" t="s">
        <v>118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21" t="s">
        <v>79</v>
      </c>
      <c r="BK203" s="205">
        <f>ROUND(I203*H203,2)</f>
        <v>0</v>
      </c>
      <c r="BL203" s="21" t="s">
        <v>125</v>
      </c>
      <c r="BM203" s="21" t="s">
        <v>375</v>
      </c>
    </row>
    <row r="204" s="1" customFormat="1">
      <c r="B204" s="43"/>
      <c r="D204" s="206" t="s">
        <v>127</v>
      </c>
      <c r="F204" s="207" t="s">
        <v>374</v>
      </c>
      <c r="I204" s="208"/>
      <c r="L204" s="43"/>
      <c r="M204" s="209"/>
      <c r="N204" s="44"/>
      <c r="O204" s="44"/>
      <c r="P204" s="44"/>
      <c r="Q204" s="44"/>
      <c r="R204" s="44"/>
      <c r="S204" s="44"/>
      <c r="T204" s="82"/>
      <c r="AT204" s="21" t="s">
        <v>127</v>
      </c>
      <c r="AU204" s="21" t="s">
        <v>81</v>
      </c>
    </row>
    <row r="205" s="1" customFormat="1" ht="16.5" customHeight="1">
      <c r="B205" s="193"/>
      <c r="C205" s="194" t="s">
        <v>376</v>
      </c>
      <c r="D205" s="194" t="s">
        <v>121</v>
      </c>
      <c r="E205" s="195" t="s">
        <v>377</v>
      </c>
      <c r="F205" s="196" t="s">
        <v>378</v>
      </c>
      <c r="G205" s="197" t="s">
        <v>124</v>
      </c>
      <c r="H205" s="198">
        <v>2</v>
      </c>
      <c r="I205" s="199"/>
      <c r="J205" s="200">
        <f>ROUND(I205*H205,2)</f>
        <v>0</v>
      </c>
      <c r="K205" s="196" t="s">
        <v>5</v>
      </c>
      <c r="L205" s="43"/>
      <c r="M205" s="201" t="s">
        <v>5</v>
      </c>
      <c r="N205" s="202" t="s">
        <v>42</v>
      </c>
      <c r="O205" s="44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AR205" s="21" t="s">
        <v>125</v>
      </c>
      <c r="AT205" s="21" t="s">
        <v>121</v>
      </c>
      <c r="AU205" s="21" t="s">
        <v>81</v>
      </c>
      <c r="AY205" s="21" t="s">
        <v>118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21" t="s">
        <v>79</v>
      </c>
      <c r="BK205" s="205">
        <f>ROUND(I205*H205,2)</f>
        <v>0</v>
      </c>
      <c r="BL205" s="21" t="s">
        <v>125</v>
      </c>
      <c r="BM205" s="21" t="s">
        <v>379</v>
      </c>
    </row>
    <row r="206" s="1" customFormat="1">
      <c r="B206" s="43"/>
      <c r="D206" s="206" t="s">
        <v>127</v>
      </c>
      <c r="F206" s="207" t="s">
        <v>378</v>
      </c>
      <c r="I206" s="208"/>
      <c r="L206" s="43"/>
      <c r="M206" s="209"/>
      <c r="N206" s="44"/>
      <c r="O206" s="44"/>
      <c r="P206" s="44"/>
      <c r="Q206" s="44"/>
      <c r="R206" s="44"/>
      <c r="S206" s="44"/>
      <c r="T206" s="82"/>
      <c r="AT206" s="21" t="s">
        <v>127</v>
      </c>
      <c r="AU206" s="21" t="s">
        <v>81</v>
      </c>
    </row>
    <row r="207" s="1" customFormat="1" ht="25.5" customHeight="1">
      <c r="B207" s="193"/>
      <c r="C207" s="194" t="s">
        <v>380</v>
      </c>
      <c r="D207" s="194" t="s">
        <v>121</v>
      </c>
      <c r="E207" s="195" t="s">
        <v>381</v>
      </c>
      <c r="F207" s="196" t="s">
        <v>382</v>
      </c>
      <c r="G207" s="197" t="s">
        <v>383</v>
      </c>
      <c r="H207" s="198">
        <v>238</v>
      </c>
      <c r="I207" s="199"/>
      <c r="J207" s="200">
        <f>ROUND(I207*H207,2)</f>
        <v>0</v>
      </c>
      <c r="K207" s="196" t="s">
        <v>5</v>
      </c>
      <c r="L207" s="43"/>
      <c r="M207" s="201" t="s">
        <v>5</v>
      </c>
      <c r="N207" s="202" t="s">
        <v>42</v>
      </c>
      <c r="O207" s="44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AR207" s="21" t="s">
        <v>125</v>
      </c>
      <c r="AT207" s="21" t="s">
        <v>121</v>
      </c>
      <c r="AU207" s="21" t="s">
        <v>81</v>
      </c>
      <c r="AY207" s="21" t="s">
        <v>118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21" t="s">
        <v>79</v>
      </c>
      <c r="BK207" s="205">
        <f>ROUND(I207*H207,2)</f>
        <v>0</v>
      </c>
      <c r="BL207" s="21" t="s">
        <v>125</v>
      </c>
      <c r="BM207" s="21" t="s">
        <v>384</v>
      </c>
    </row>
    <row r="208" s="1" customFormat="1">
      <c r="B208" s="43"/>
      <c r="D208" s="206" t="s">
        <v>127</v>
      </c>
      <c r="F208" s="207" t="s">
        <v>382</v>
      </c>
      <c r="I208" s="208"/>
      <c r="L208" s="43"/>
      <c r="M208" s="209"/>
      <c r="N208" s="44"/>
      <c r="O208" s="44"/>
      <c r="P208" s="44"/>
      <c r="Q208" s="44"/>
      <c r="R208" s="44"/>
      <c r="S208" s="44"/>
      <c r="T208" s="82"/>
      <c r="AT208" s="21" t="s">
        <v>127</v>
      </c>
      <c r="AU208" s="21" t="s">
        <v>81</v>
      </c>
    </row>
    <row r="209" s="1" customFormat="1" ht="25.5" customHeight="1">
      <c r="B209" s="193"/>
      <c r="C209" s="194" t="s">
        <v>385</v>
      </c>
      <c r="D209" s="194" t="s">
        <v>121</v>
      </c>
      <c r="E209" s="195" t="s">
        <v>386</v>
      </c>
      <c r="F209" s="196" t="s">
        <v>387</v>
      </c>
      <c r="G209" s="197" t="s">
        <v>388</v>
      </c>
      <c r="H209" s="198">
        <v>16</v>
      </c>
      <c r="I209" s="199"/>
      <c r="J209" s="200">
        <f>ROUND(I209*H209,2)</f>
        <v>0</v>
      </c>
      <c r="K209" s="196" t="s">
        <v>5</v>
      </c>
      <c r="L209" s="43"/>
      <c r="M209" s="201" t="s">
        <v>5</v>
      </c>
      <c r="N209" s="202" t="s">
        <v>42</v>
      </c>
      <c r="O209" s="44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AR209" s="21" t="s">
        <v>125</v>
      </c>
      <c r="AT209" s="21" t="s">
        <v>121</v>
      </c>
      <c r="AU209" s="21" t="s">
        <v>81</v>
      </c>
      <c r="AY209" s="21" t="s">
        <v>118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21" t="s">
        <v>79</v>
      </c>
      <c r="BK209" s="205">
        <f>ROUND(I209*H209,2)</f>
        <v>0</v>
      </c>
      <c r="BL209" s="21" t="s">
        <v>125</v>
      </c>
      <c r="BM209" s="21" t="s">
        <v>389</v>
      </c>
    </row>
    <row r="210" s="1" customFormat="1">
      <c r="B210" s="43"/>
      <c r="D210" s="206" t="s">
        <v>127</v>
      </c>
      <c r="F210" s="207" t="s">
        <v>387</v>
      </c>
      <c r="I210" s="208"/>
      <c r="L210" s="43"/>
      <c r="M210" s="209"/>
      <c r="N210" s="44"/>
      <c r="O210" s="44"/>
      <c r="P210" s="44"/>
      <c r="Q210" s="44"/>
      <c r="R210" s="44"/>
      <c r="S210" s="44"/>
      <c r="T210" s="82"/>
      <c r="AT210" s="21" t="s">
        <v>127</v>
      </c>
      <c r="AU210" s="21" t="s">
        <v>81</v>
      </c>
    </row>
    <row r="211" s="1" customFormat="1" ht="25.5" customHeight="1">
      <c r="B211" s="193"/>
      <c r="C211" s="194" t="s">
        <v>390</v>
      </c>
      <c r="D211" s="194" t="s">
        <v>121</v>
      </c>
      <c r="E211" s="195" t="s">
        <v>391</v>
      </c>
      <c r="F211" s="196" t="s">
        <v>392</v>
      </c>
      <c r="G211" s="197" t="s">
        <v>388</v>
      </c>
      <c r="H211" s="198">
        <v>17</v>
      </c>
      <c r="I211" s="199"/>
      <c r="J211" s="200">
        <f>ROUND(I211*H211,2)</f>
        <v>0</v>
      </c>
      <c r="K211" s="196" t="s">
        <v>5</v>
      </c>
      <c r="L211" s="43"/>
      <c r="M211" s="201" t="s">
        <v>5</v>
      </c>
      <c r="N211" s="202" t="s">
        <v>42</v>
      </c>
      <c r="O211" s="44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AR211" s="21" t="s">
        <v>125</v>
      </c>
      <c r="AT211" s="21" t="s">
        <v>121</v>
      </c>
      <c r="AU211" s="21" t="s">
        <v>81</v>
      </c>
      <c r="AY211" s="21" t="s">
        <v>118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21" t="s">
        <v>79</v>
      </c>
      <c r="BK211" s="205">
        <f>ROUND(I211*H211,2)</f>
        <v>0</v>
      </c>
      <c r="BL211" s="21" t="s">
        <v>125</v>
      </c>
      <c r="BM211" s="21" t="s">
        <v>393</v>
      </c>
    </row>
    <row r="212" s="1" customFormat="1">
      <c r="B212" s="43"/>
      <c r="D212" s="206" t="s">
        <v>127</v>
      </c>
      <c r="F212" s="207" t="s">
        <v>392</v>
      </c>
      <c r="I212" s="208"/>
      <c r="L212" s="43"/>
      <c r="M212" s="209"/>
      <c r="N212" s="44"/>
      <c r="O212" s="44"/>
      <c r="P212" s="44"/>
      <c r="Q212" s="44"/>
      <c r="R212" s="44"/>
      <c r="S212" s="44"/>
      <c r="T212" s="82"/>
      <c r="AT212" s="21" t="s">
        <v>127</v>
      </c>
      <c r="AU212" s="21" t="s">
        <v>81</v>
      </c>
    </row>
    <row r="213" s="1" customFormat="1" ht="25.5" customHeight="1">
      <c r="B213" s="193"/>
      <c r="C213" s="194" t="s">
        <v>394</v>
      </c>
      <c r="D213" s="194" t="s">
        <v>121</v>
      </c>
      <c r="E213" s="195" t="s">
        <v>395</v>
      </c>
      <c r="F213" s="196" t="s">
        <v>396</v>
      </c>
      <c r="G213" s="197" t="s">
        <v>388</v>
      </c>
      <c r="H213" s="198">
        <v>16</v>
      </c>
      <c r="I213" s="199"/>
      <c r="J213" s="200">
        <f>ROUND(I213*H213,2)</f>
        <v>0</v>
      </c>
      <c r="K213" s="196" t="s">
        <v>5</v>
      </c>
      <c r="L213" s="43"/>
      <c r="M213" s="201" t="s">
        <v>5</v>
      </c>
      <c r="N213" s="202" t="s">
        <v>42</v>
      </c>
      <c r="O213" s="44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AR213" s="21" t="s">
        <v>125</v>
      </c>
      <c r="AT213" s="21" t="s">
        <v>121</v>
      </c>
      <c r="AU213" s="21" t="s">
        <v>81</v>
      </c>
      <c r="AY213" s="21" t="s">
        <v>118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21" t="s">
        <v>79</v>
      </c>
      <c r="BK213" s="205">
        <f>ROUND(I213*H213,2)</f>
        <v>0</v>
      </c>
      <c r="BL213" s="21" t="s">
        <v>125</v>
      </c>
      <c r="BM213" s="21" t="s">
        <v>397</v>
      </c>
    </row>
    <row r="214" s="1" customFormat="1">
      <c r="B214" s="43"/>
      <c r="D214" s="206" t="s">
        <v>127</v>
      </c>
      <c r="F214" s="207" t="s">
        <v>396</v>
      </c>
      <c r="I214" s="208"/>
      <c r="L214" s="43"/>
      <c r="M214" s="209"/>
      <c r="N214" s="44"/>
      <c r="O214" s="44"/>
      <c r="P214" s="44"/>
      <c r="Q214" s="44"/>
      <c r="R214" s="44"/>
      <c r="S214" s="44"/>
      <c r="T214" s="82"/>
      <c r="AT214" s="21" t="s">
        <v>127</v>
      </c>
      <c r="AU214" s="21" t="s">
        <v>81</v>
      </c>
    </row>
    <row r="215" s="1" customFormat="1" ht="25.5" customHeight="1">
      <c r="B215" s="193"/>
      <c r="C215" s="194" t="s">
        <v>398</v>
      </c>
      <c r="D215" s="194" t="s">
        <v>121</v>
      </c>
      <c r="E215" s="195" t="s">
        <v>399</v>
      </c>
      <c r="F215" s="196" t="s">
        <v>400</v>
      </c>
      <c r="G215" s="197" t="s">
        <v>388</v>
      </c>
      <c r="H215" s="198">
        <v>6</v>
      </c>
      <c r="I215" s="199"/>
      <c r="J215" s="200">
        <f>ROUND(I215*H215,2)</f>
        <v>0</v>
      </c>
      <c r="K215" s="196" t="s">
        <v>5</v>
      </c>
      <c r="L215" s="43"/>
      <c r="M215" s="201" t="s">
        <v>5</v>
      </c>
      <c r="N215" s="202" t="s">
        <v>42</v>
      </c>
      <c r="O215" s="44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AR215" s="21" t="s">
        <v>125</v>
      </c>
      <c r="AT215" s="21" t="s">
        <v>121</v>
      </c>
      <c r="AU215" s="21" t="s">
        <v>81</v>
      </c>
      <c r="AY215" s="21" t="s">
        <v>118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21" t="s">
        <v>79</v>
      </c>
      <c r="BK215" s="205">
        <f>ROUND(I215*H215,2)</f>
        <v>0</v>
      </c>
      <c r="BL215" s="21" t="s">
        <v>125</v>
      </c>
      <c r="BM215" s="21" t="s">
        <v>401</v>
      </c>
    </row>
    <row r="216" s="1" customFormat="1">
      <c r="B216" s="43"/>
      <c r="D216" s="206" t="s">
        <v>127</v>
      </c>
      <c r="F216" s="207" t="s">
        <v>400</v>
      </c>
      <c r="I216" s="208"/>
      <c r="L216" s="43"/>
      <c r="M216" s="209"/>
      <c r="N216" s="44"/>
      <c r="O216" s="44"/>
      <c r="P216" s="44"/>
      <c r="Q216" s="44"/>
      <c r="R216" s="44"/>
      <c r="S216" s="44"/>
      <c r="T216" s="82"/>
      <c r="AT216" s="21" t="s">
        <v>127</v>
      </c>
      <c r="AU216" s="21" t="s">
        <v>81</v>
      </c>
    </row>
    <row r="217" s="1" customFormat="1" ht="25.5" customHeight="1">
      <c r="B217" s="193"/>
      <c r="C217" s="194" t="s">
        <v>402</v>
      </c>
      <c r="D217" s="194" t="s">
        <v>121</v>
      </c>
      <c r="E217" s="195" t="s">
        <v>403</v>
      </c>
      <c r="F217" s="196" t="s">
        <v>404</v>
      </c>
      <c r="G217" s="197" t="s">
        <v>388</v>
      </c>
      <c r="H217" s="198">
        <v>33</v>
      </c>
      <c r="I217" s="199"/>
      <c r="J217" s="200">
        <f>ROUND(I217*H217,2)</f>
        <v>0</v>
      </c>
      <c r="K217" s="196" t="s">
        <v>5</v>
      </c>
      <c r="L217" s="43"/>
      <c r="M217" s="201" t="s">
        <v>5</v>
      </c>
      <c r="N217" s="202" t="s">
        <v>42</v>
      </c>
      <c r="O217" s="44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AR217" s="21" t="s">
        <v>125</v>
      </c>
      <c r="AT217" s="21" t="s">
        <v>121</v>
      </c>
      <c r="AU217" s="21" t="s">
        <v>81</v>
      </c>
      <c r="AY217" s="21" t="s">
        <v>118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21" t="s">
        <v>79</v>
      </c>
      <c r="BK217" s="205">
        <f>ROUND(I217*H217,2)</f>
        <v>0</v>
      </c>
      <c r="BL217" s="21" t="s">
        <v>125</v>
      </c>
      <c r="BM217" s="21" t="s">
        <v>405</v>
      </c>
    </row>
    <row r="218" s="1" customFormat="1">
      <c r="B218" s="43"/>
      <c r="D218" s="206" t="s">
        <v>127</v>
      </c>
      <c r="F218" s="207" t="s">
        <v>404</v>
      </c>
      <c r="I218" s="208"/>
      <c r="L218" s="43"/>
      <c r="M218" s="209"/>
      <c r="N218" s="44"/>
      <c r="O218" s="44"/>
      <c r="P218" s="44"/>
      <c r="Q218" s="44"/>
      <c r="R218" s="44"/>
      <c r="S218" s="44"/>
      <c r="T218" s="82"/>
      <c r="AT218" s="21" t="s">
        <v>127</v>
      </c>
      <c r="AU218" s="21" t="s">
        <v>81</v>
      </c>
    </row>
    <row r="219" s="1" customFormat="1" ht="25.5" customHeight="1">
      <c r="B219" s="193"/>
      <c r="C219" s="194" t="s">
        <v>406</v>
      </c>
      <c r="D219" s="194" t="s">
        <v>121</v>
      </c>
      <c r="E219" s="195" t="s">
        <v>407</v>
      </c>
      <c r="F219" s="196" t="s">
        <v>408</v>
      </c>
      <c r="G219" s="197" t="s">
        <v>388</v>
      </c>
      <c r="H219" s="198">
        <v>15</v>
      </c>
      <c r="I219" s="199"/>
      <c r="J219" s="200">
        <f>ROUND(I219*H219,2)</f>
        <v>0</v>
      </c>
      <c r="K219" s="196" t="s">
        <v>5</v>
      </c>
      <c r="L219" s="43"/>
      <c r="M219" s="201" t="s">
        <v>5</v>
      </c>
      <c r="N219" s="202" t="s">
        <v>42</v>
      </c>
      <c r="O219" s="44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AR219" s="21" t="s">
        <v>125</v>
      </c>
      <c r="AT219" s="21" t="s">
        <v>121</v>
      </c>
      <c r="AU219" s="21" t="s">
        <v>81</v>
      </c>
      <c r="AY219" s="21" t="s">
        <v>118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21" t="s">
        <v>79</v>
      </c>
      <c r="BK219" s="205">
        <f>ROUND(I219*H219,2)</f>
        <v>0</v>
      </c>
      <c r="BL219" s="21" t="s">
        <v>125</v>
      </c>
      <c r="BM219" s="21" t="s">
        <v>409</v>
      </c>
    </row>
    <row r="220" s="1" customFormat="1">
      <c r="B220" s="43"/>
      <c r="D220" s="206" t="s">
        <v>127</v>
      </c>
      <c r="F220" s="207" t="s">
        <v>408</v>
      </c>
      <c r="I220" s="208"/>
      <c r="L220" s="43"/>
      <c r="M220" s="209"/>
      <c r="N220" s="44"/>
      <c r="O220" s="44"/>
      <c r="P220" s="44"/>
      <c r="Q220" s="44"/>
      <c r="R220" s="44"/>
      <c r="S220" s="44"/>
      <c r="T220" s="82"/>
      <c r="AT220" s="21" t="s">
        <v>127</v>
      </c>
      <c r="AU220" s="21" t="s">
        <v>81</v>
      </c>
    </row>
    <row r="221" s="1" customFormat="1" ht="25.5" customHeight="1">
      <c r="B221" s="193"/>
      <c r="C221" s="194" t="s">
        <v>410</v>
      </c>
      <c r="D221" s="194" t="s">
        <v>121</v>
      </c>
      <c r="E221" s="195" t="s">
        <v>411</v>
      </c>
      <c r="F221" s="196" t="s">
        <v>412</v>
      </c>
      <c r="G221" s="197" t="s">
        <v>388</v>
      </c>
      <c r="H221" s="198">
        <v>16</v>
      </c>
      <c r="I221" s="199"/>
      <c r="J221" s="200">
        <f>ROUND(I221*H221,2)</f>
        <v>0</v>
      </c>
      <c r="K221" s="196" t="s">
        <v>5</v>
      </c>
      <c r="L221" s="43"/>
      <c r="M221" s="201" t="s">
        <v>5</v>
      </c>
      <c r="N221" s="202" t="s">
        <v>42</v>
      </c>
      <c r="O221" s="44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AR221" s="21" t="s">
        <v>125</v>
      </c>
      <c r="AT221" s="21" t="s">
        <v>121</v>
      </c>
      <c r="AU221" s="21" t="s">
        <v>81</v>
      </c>
      <c r="AY221" s="21" t="s">
        <v>118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21" t="s">
        <v>79</v>
      </c>
      <c r="BK221" s="205">
        <f>ROUND(I221*H221,2)</f>
        <v>0</v>
      </c>
      <c r="BL221" s="21" t="s">
        <v>125</v>
      </c>
      <c r="BM221" s="21" t="s">
        <v>413</v>
      </c>
    </row>
    <row r="222" s="1" customFormat="1">
      <c r="B222" s="43"/>
      <c r="D222" s="206" t="s">
        <v>127</v>
      </c>
      <c r="F222" s="207" t="s">
        <v>412</v>
      </c>
      <c r="I222" s="208"/>
      <c r="L222" s="43"/>
      <c r="M222" s="209"/>
      <c r="N222" s="44"/>
      <c r="O222" s="44"/>
      <c r="P222" s="44"/>
      <c r="Q222" s="44"/>
      <c r="R222" s="44"/>
      <c r="S222" s="44"/>
      <c r="T222" s="82"/>
      <c r="AT222" s="21" t="s">
        <v>127</v>
      </c>
      <c r="AU222" s="21" t="s">
        <v>81</v>
      </c>
    </row>
    <row r="223" s="1" customFormat="1" ht="25.5" customHeight="1">
      <c r="B223" s="193"/>
      <c r="C223" s="194" t="s">
        <v>414</v>
      </c>
      <c r="D223" s="194" t="s">
        <v>121</v>
      </c>
      <c r="E223" s="195" t="s">
        <v>415</v>
      </c>
      <c r="F223" s="196" t="s">
        <v>416</v>
      </c>
      <c r="G223" s="197" t="s">
        <v>388</v>
      </c>
      <c r="H223" s="198">
        <v>52</v>
      </c>
      <c r="I223" s="199"/>
      <c r="J223" s="200">
        <f>ROUND(I223*H223,2)</f>
        <v>0</v>
      </c>
      <c r="K223" s="196" t="s">
        <v>5</v>
      </c>
      <c r="L223" s="43"/>
      <c r="M223" s="201" t="s">
        <v>5</v>
      </c>
      <c r="N223" s="202" t="s">
        <v>42</v>
      </c>
      <c r="O223" s="44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AR223" s="21" t="s">
        <v>125</v>
      </c>
      <c r="AT223" s="21" t="s">
        <v>121</v>
      </c>
      <c r="AU223" s="21" t="s">
        <v>81</v>
      </c>
      <c r="AY223" s="21" t="s">
        <v>118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21" t="s">
        <v>79</v>
      </c>
      <c r="BK223" s="205">
        <f>ROUND(I223*H223,2)</f>
        <v>0</v>
      </c>
      <c r="BL223" s="21" t="s">
        <v>125</v>
      </c>
      <c r="BM223" s="21" t="s">
        <v>417</v>
      </c>
    </row>
    <row r="224" s="1" customFormat="1">
      <c r="B224" s="43"/>
      <c r="D224" s="206" t="s">
        <v>127</v>
      </c>
      <c r="F224" s="207" t="s">
        <v>416</v>
      </c>
      <c r="I224" s="208"/>
      <c r="L224" s="43"/>
      <c r="M224" s="209"/>
      <c r="N224" s="44"/>
      <c r="O224" s="44"/>
      <c r="P224" s="44"/>
      <c r="Q224" s="44"/>
      <c r="R224" s="44"/>
      <c r="S224" s="44"/>
      <c r="T224" s="82"/>
      <c r="AT224" s="21" t="s">
        <v>127</v>
      </c>
      <c r="AU224" s="21" t="s">
        <v>81</v>
      </c>
    </row>
    <row r="225" s="1" customFormat="1" ht="25.5" customHeight="1">
      <c r="B225" s="193"/>
      <c r="C225" s="194" t="s">
        <v>418</v>
      </c>
      <c r="D225" s="194" t="s">
        <v>121</v>
      </c>
      <c r="E225" s="195" t="s">
        <v>419</v>
      </c>
      <c r="F225" s="196" t="s">
        <v>420</v>
      </c>
      <c r="G225" s="197" t="s">
        <v>388</v>
      </c>
      <c r="H225" s="198">
        <v>7</v>
      </c>
      <c r="I225" s="199"/>
      <c r="J225" s="200">
        <f>ROUND(I225*H225,2)</f>
        <v>0</v>
      </c>
      <c r="K225" s="196" t="s">
        <v>5</v>
      </c>
      <c r="L225" s="43"/>
      <c r="M225" s="201" t="s">
        <v>5</v>
      </c>
      <c r="N225" s="202" t="s">
        <v>42</v>
      </c>
      <c r="O225" s="44"/>
      <c r="P225" s="203">
        <f>O225*H225</f>
        <v>0</v>
      </c>
      <c r="Q225" s="203">
        <v>0</v>
      </c>
      <c r="R225" s="203">
        <f>Q225*H225</f>
        <v>0</v>
      </c>
      <c r="S225" s="203">
        <v>0</v>
      </c>
      <c r="T225" s="204">
        <f>S225*H225</f>
        <v>0</v>
      </c>
      <c r="AR225" s="21" t="s">
        <v>125</v>
      </c>
      <c r="AT225" s="21" t="s">
        <v>121</v>
      </c>
      <c r="AU225" s="21" t="s">
        <v>81</v>
      </c>
      <c r="AY225" s="21" t="s">
        <v>118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21" t="s">
        <v>79</v>
      </c>
      <c r="BK225" s="205">
        <f>ROUND(I225*H225,2)</f>
        <v>0</v>
      </c>
      <c r="BL225" s="21" t="s">
        <v>125</v>
      </c>
      <c r="BM225" s="21" t="s">
        <v>421</v>
      </c>
    </row>
    <row r="226" s="1" customFormat="1">
      <c r="B226" s="43"/>
      <c r="D226" s="206" t="s">
        <v>127</v>
      </c>
      <c r="F226" s="207" t="s">
        <v>420</v>
      </c>
      <c r="I226" s="208"/>
      <c r="L226" s="43"/>
      <c r="M226" s="209"/>
      <c r="N226" s="44"/>
      <c r="O226" s="44"/>
      <c r="P226" s="44"/>
      <c r="Q226" s="44"/>
      <c r="R226" s="44"/>
      <c r="S226" s="44"/>
      <c r="T226" s="82"/>
      <c r="AT226" s="21" t="s">
        <v>127</v>
      </c>
      <c r="AU226" s="21" t="s">
        <v>81</v>
      </c>
    </row>
    <row r="227" s="1" customFormat="1" ht="25.5" customHeight="1">
      <c r="B227" s="193"/>
      <c r="C227" s="194" t="s">
        <v>422</v>
      </c>
      <c r="D227" s="194" t="s">
        <v>121</v>
      </c>
      <c r="E227" s="195" t="s">
        <v>423</v>
      </c>
      <c r="F227" s="196" t="s">
        <v>424</v>
      </c>
      <c r="G227" s="197" t="s">
        <v>388</v>
      </c>
      <c r="H227" s="198">
        <v>6</v>
      </c>
      <c r="I227" s="199"/>
      <c r="J227" s="200">
        <f>ROUND(I227*H227,2)</f>
        <v>0</v>
      </c>
      <c r="K227" s="196" t="s">
        <v>5</v>
      </c>
      <c r="L227" s="43"/>
      <c r="M227" s="201" t="s">
        <v>5</v>
      </c>
      <c r="N227" s="202" t="s">
        <v>42</v>
      </c>
      <c r="O227" s="44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AR227" s="21" t="s">
        <v>125</v>
      </c>
      <c r="AT227" s="21" t="s">
        <v>121</v>
      </c>
      <c r="AU227" s="21" t="s">
        <v>81</v>
      </c>
      <c r="AY227" s="21" t="s">
        <v>118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21" t="s">
        <v>79</v>
      </c>
      <c r="BK227" s="205">
        <f>ROUND(I227*H227,2)</f>
        <v>0</v>
      </c>
      <c r="BL227" s="21" t="s">
        <v>125</v>
      </c>
      <c r="BM227" s="21" t="s">
        <v>425</v>
      </c>
    </row>
    <row r="228" s="1" customFormat="1">
      <c r="B228" s="43"/>
      <c r="D228" s="206" t="s">
        <v>127</v>
      </c>
      <c r="F228" s="207" t="s">
        <v>424</v>
      </c>
      <c r="I228" s="208"/>
      <c r="L228" s="43"/>
      <c r="M228" s="209"/>
      <c r="N228" s="44"/>
      <c r="O228" s="44"/>
      <c r="P228" s="44"/>
      <c r="Q228" s="44"/>
      <c r="R228" s="44"/>
      <c r="S228" s="44"/>
      <c r="T228" s="82"/>
      <c r="AT228" s="21" t="s">
        <v>127</v>
      </c>
      <c r="AU228" s="21" t="s">
        <v>81</v>
      </c>
    </row>
    <row r="229" s="1" customFormat="1" ht="25.5" customHeight="1">
      <c r="B229" s="193"/>
      <c r="C229" s="194" t="s">
        <v>426</v>
      </c>
      <c r="D229" s="194" t="s">
        <v>121</v>
      </c>
      <c r="E229" s="195" t="s">
        <v>427</v>
      </c>
      <c r="F229" s="196" t="s">
        <v>428</v>
      </c>
      <c r="G229" s="197" t="s">
        <v>388</v>
      </c>
      <c r="H229" s="198">
        <v>16</v>
      </c>
      <c r="I229" s="199"/>
      <c r="J229" s="200">
        <f>ROUND(I229*H229,2)</f>
        <v>0</v>
      </c>
      <c r="K229" s="196" t="s">
        <v>5</v>
      </c>
      <c r="L229" s="43"/>
      <c r="M229" s="201" t="s">
        <v>5</v>
      </c>
      <c r="N229" s="202" t="s">
        <v>42</v>
      </c>
      <c r="O229" s="44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AR229" s="21" t="s">
        <v>125</v>
      </c>
      <c r="AT229" s="21" t="s">
        <v>121</v>
      </c>
      <c r="AU229" s="21" t="s">
        <v>81</v>
      </c>
      <c r="AY229" s="21" t="s">
        <v>118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21" t="s">
        <v>79</v>
      </c>
      <c r="BK229" s="205">
        <f>ROUND(I229*H229,2)</f>
        <v>0</v>
      </c>
      <c r="BL229" s="21" t="s">
        <v>125</v>
      </c>
      <c r="BM229" s="21" t="s">
        <v>429</v>
      </c>
    </row>
    <row r="230" s="1" customFormat="1">
      <c r="B230" s="43"/>
      <c r="D230" s="206" t="s">
        <v>127</v>
      </c>
      <c r="F230" s="207" t="s">
        <v>428</v>
      </c>
      <c r="I230" s="208"/>
      <c r="L230" s="43"/>
      <c r="M230" s="209"/>
      <c r="N230" s="44"/>
      <c r="O230" s="44"/>
      <c r="P230" s="44"/>
      <c r="Q230" s="44"/>
      <c r="R230" s="44"/>
      <c r="S230" s="44"/>
      <c r="T230" s="82"/>
      <c r="AT230" s="21" t="s">
        <v>127</v>
      </c>
      <c r="AU230" s="21" t="s">
        <v>81</v>
      </c>
    </row>
    <row r="231" s="1" customFormat="1" ht="25.5" customHeight="1">
      <c r="B231" s="193"/>
      <c r="C231" s="194" t="s">
        <v>430</v>
      </c>
      <c r="D231" s="194" t="s">
        <v>121</v>
      </c>
      <c r="E231" s="195" t="s">
        <v>431</v>
      </c>
      <c r="F231" s="196" t="s">
        <v>432</v>
      </c>
      <c r="G231" s="197" t="s">
        <v>388</v>
      </c>
      <c r="H231" s="198">
        <v>4</v>
      </c>
      <c r="I231" s="199"/>
      <c r="J231" s="200">
        <f>ROUND(I231*H231,2)</f>
        <v>0</v>
      </c>
      <c r="K231" s="196" t="s">
        <v>5</v>
      </c>
      <c r="L231" s="43"/>
      <c r="M231" s="201" t="s">
        <v>5</v>
      </c>
      <c r="N231" s="202" t="s">
        <v>42</v>
      </c>
      <c r="O231" s="44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AR231" s="21" t="s">
        <v>125</v>
      </c>
      <c r="AT231" s="21" t="s">
        <v>121</v>
      </c>
      <c r="AU231" s="21" t="s">
        <v>81</v>
      </c>
      <c r="AY231" s="21" t="s">
        <v>118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21" t="s">
        <v>79</v>
      </c>
      <c r="BK231" s="205">
        <f>ROUND(I231*H231,2)</f>
        <v>0</v>
      </c>
      <c r="BL231" s="21" t="s">
        <v>125</v>
      </c>
      <c r="BM231" s="21" t="s">
        <v>433</v>
      </c>
    </row>
    <row r="232" s="1" customFormat="1">
      <c r="B232" s="43"/>
      <c r="D232" s="206" t="s">
        <v>127</v>
      </c>
      <c r="F232" s="207" t="s">
        <v>432</v>
      </c>
      <c r="I232" s="208"/>
      <c r="L232" s="43"/>
      <c r="M232" s="209"/>
      <c r="N232" s="44"/>
      <c r="O232" s="44"/>
      <c r="P232" s="44"/>
      <c r="Q232" s="44"/>
      <c r="R232" s="44"/>
      <c r="S232" s="44"/>
      <c r="T232" s="82"/>
      <c r="AT232" s="21" t="s">
        <v>127</v>
      </c>
      <c r="AU232" s="21" t="s">
        <v>81</v>
      </c>
    </row>
    <row r="233" s="1" customFormat="1" ht="16.5" customHeight="1">
      <c r="B233" s="193"/>
      <c r="C233" s="194" t="s">
        <v>434</v>
      </c>
      <c r="D233" s="194" t="s">
        <v>121</v>
      </c>
      <c r="E233" s="195" t="s">
        <v>435</v>
      </c>
      <c r="F233" s="196" t="s">
        <v>436</v>
      </c>
      <c r="G233" s="197" t="s">
        <v>388</v>
      </c>
      <c r="H233" s="198">
        <v>78</v>
      </c>
      <c r="I233" s="199"/>
      <c r="J233" s="200">
        <f>ROUND(I233*H233,2)</f>
        <v>0</v>
      </c>
      <c r="K233" s="196" t="s">
        <v>5</v>
      </c>
      <c r="L233" s="43"/>
      <c r="M233" s="201" t="s">
        <v>5</v>
      </c>
      <c r="N233" s="202" t="s">
        <v>42</v>
      </c>
      <c r="O233" s="44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AR233" s="21" t="s">
        <v>125</v>
      </c>
      <c r="AT233" s="21" t="s">
        <v>121</v>
      </c>
      <c r="AU233" s="21" t="s">
        <v>81</v>
      </c>
      <c r="AY233" s="21" t="s">
        <v>118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21" t="s">
        <v>79</v>
      </c>
      <c r="BK233" s="205">
        <f>ROUND(I233*H233,2)</f>
        <v>0</v>
      </c>
      <c r="BL233" s="21" t="s">
        <v>125</v>
      </c>
      <c r="BM233" s="21" t="s">
        <v>437</v>
      </c>
    </row>
    <row r="234" s="1" customFormat="1">
      <c r="B234" s="43"/>
      <c r="D234" s="206" t="s">
        <v>127</v>
      </c>
      <c r="F234" s="207" t="s">
        <v>436</v>
      </c>
      <c r="I234" s="208"/>
      <c r="L234" s="43"/>
      <c r="M234" s="209"/>
      <c r="N234" s="44"/>
      <c r="O234" s="44"/>
      <c r="P234" s="44"/>
      <c r="Q234" s="44"/>
      <c r="R234" s="44"/>
      <c r="S234" s="44"/>
      <c r="T234" s="82"/>
      <c r="AT234" s="21" t="s">
        <v>127</v>
      </c>
      <c r="AU234" s="21" t="s">
        <v>81</v>
      </c>
    </row>
    <row r="235" s="1" customFormat="1" ht="16.5" customHeight="1">
      <c r="B235" s="193"/>
      <c r="C235" s="194" t="s">
        <v>438</v>
      </c>
      <c r="D235" s="194" t="s">
        <v>121</v>
      </c>
      <c r="E235" s="195" t="s">
        <v>439</v>
      </c>
      <c r="F235" s="196" t="s">
        <v>440</v>
      </c>
      <c r="G235" s="197" t="s">
        <v>388</v>
      </c>
      <c r="H235" s="198">
        <v>48</v>
      </c>
      <c r="I235" s="199"/>
      <c r="J235" s="200">
        <f>ROUND(I235*H235,2)</f>
        <v>0</v>
      </c>
      <c r="K235" s="196" t="s">
        <v>5</v>
      </c>
      <c r="L235" s="43"/>
      <c r="M235" s="201" t="s">
        <v>5</v>
      </c>
      <c r="N235" s="202" t="s">
        <v>42</v>
      </c>
      <c r="O235" s="44"/>
      <c r="P235" s="203">
        <f>O235*H235</f>
        <v>0</v>
      </c>
      <c r="Q235" s="203">
        <v>0</v>
      </c>
      <c r="R235" s="203">
        <f>Q235*H235</f>
        <v>0</v>
      </c>
      <c r="S235" s="203">
        <v>0</v>
      </c>
      <c r="T235" s="204">
        <f>S235*H235</f>
        <v>0</v>
      </c>
      <c r="AR235" s="21" t="s">
        <v>125</v>
      </c>
      <c r="AT235" s="21" t="s">
        <v>121</v>
      </c>
      <c r="AU235" s="21" t="s">
        <v>81</v>
      </c>
      <c r="AY235" s="21" t="s">
        <v>118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21" t="s">
        <v>79</v>
      </c>
      <c r="BK235" s="205">
        <f>ROUND(I235*H235,2)</f>
        <v>0</v>
      </c>
      <c r="BL235" s="21" t="s">
        <v>125</v>
      </c>
      <c r="BM235" s="21" t="s">
        <v>441</v>
      </c>
    </row>
    <row r="236" s="1" customFormat="1">
      <c r="B236" s="43"/>
      <c r="D236" s="206" t="s">
        <v>127</v>
      </c>
      <c r="F236" s="207" t="s">
        <v>440</v>
      </c>
      <c r="I236" s="208"/>
      <c r="L236" s="43"/>
      <c r="M236" s="209"/>
      <c r="N236" s="44"/>
      <c r="O236" s="44"/>
      <c r="P236" s="44"/>
      <c r="Q236" s="44"/>
      <c r="R236" s="44"/>
      <c r="S236" s="44"/>
      <c r="T236" s="82"/>
      <c r="AT236" s="21" t="s">
        <v>127</v>
      </c>
      <c r="AU236" s="21" t="s">
        <v>81</v>
      </c>
    </row>
    <row r="237" s="1" customFormat="1" ht="16.5" customHeight="1">
      <c r="B237" s="193"/>
      <c r="C237" s="194" t="s">
        <v>442</v>
      </c>
      <c r="D237" s="194" t="s">
        <v>121</v>
      </c>
      <c r="E237" s="195" t="s">
        <v>443</v>
      </c>
      <c r="F237" s="196" t="s">
        <v>444</v>
      </c>
      <c r="G237" s="197" t="s">
        <v>388</v>
      </c>
      <c r="H237" s="198">
        <v>24</v>
      </c>
      <c r="I237" s="199"/>
      <c r="J237" s="200">
        <f>ROUND(I237*H237,2)</f>
        <v>0</v>
      </c>
      <c r="K237" s="196" t="s">
        <v>5</v>
      </c>
      <c r="L237" s="43"/>
      <c r="M237" s="201" t="s">
        <v>5</v>
      </c>
      <c r="N237" s="202" t="s">
        <v>42</v>
      </c>
      <c r="O237" s="44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AR237" s="21" t="s">
        <v>125</v>
      </c>
      <c r="AT237" s="21" t="s">
        <v>121</v>
      </c>
      <c r="AU237" s="21" t="s">
        <v>81</v>
      </c>
      <c r="AY237" s="21" t="s">
        <v>118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21" t="s">
        <v>79</v>
      </c>
      <c r="BK237" s="205">
        <f>ROUND(I237*H237,2)</f>
        <v>0</v>
      </c>
      <c r="BL237" s="21" t="s">
        <v>125</v>
      </c>
      <c r="BM237" s="21" t="s">
        <v>445</v>
      </c>
    </row>
    <row r="238" s="1" customFormat="1">
      <c r="B238" s="43"/>
      <c r="D238" s="206" t="s">
        <v>127</v>
      </c>
      <c r="F238" s="207" t="s">
        <v>444</v>
      </c>
      <c r="I238" s="208"/>
      <c r="L238" s="43"/>
      <c r="M238" s="209"/>
      <c r="N238" s="44"/>
      <c r="O238" s="44"/>
      <c r="P238" s="44"/>
      <c r="Q238" s="44"/>
      <c r="R238" s="44"/>
      <c r="S238" s="44"/>
      <c r="T238" s="82"/>
      <c r="AT238" s="21" t="s">
        <v>127</v>
      </c>
      <c r="AU238" s="21" t="s">
        <v>81</v>
      </c>
    </row>
    <row r="239" s="1" customFormat="1" ht="16.5" customHeight="1">
      <c r="B239" s="193"/>
      <c r="C239" s="194" t="s">
        <v>446</v>
      </c>
      <c r="D239" s="194" t="s">
        <v>121</v>
      </c>
      <c r="E239" s="195" t="s">
        <v>447</v>
      </c>
      <c r="F239" s="196" t="s">
        <v>448</v>
      </c>
      <c r="G239" s="197" t="s">
        <v>388</v>
      </c>
      <c r="H239" s="198">
        <v>5</v>
      </c>
      <c r="I239" s="199"/>
      <c r="J239" s="200">
        <f>ROUND(I239*H239,2)</f>
        <v>0</v>
      </c>
      <c r="K239" s="196" t="s">
        <v>5</v>
      </c>
      <c r="L239" s="43"/>
      <c r="M239" s="201" t="s">
        <v>5</v>
      </c>
      <c r="N239" s="202" t="s">
        <v>42</v>
      </c>
      <c r="O239" s="44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AR239" s="21" t="s">
        <v>125</v>
      </c>
      <c r="AT239" s="21" t="s">
        <v>121</v>
      </c>
      <c r="AU239" s="21" t="s">
        <v>81</v>
      </c>
      <c r="AY239" s="21" t="s">
        <v>118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21" t="s">
        <v>79</v>
      </c>
      <c r="BK239" s="205">
        <f>ROUND(I239*H239,2)</f>
        <v>0</v>
      </c>
      <c r="BL239" s="21" t="s">
        <v>125</v>
      </c>
      <c r="BM239" s="21" t="s">
        <v>449</v>
      </c>
    </row>
    <row r="240" s="1" customFormat="1">
      <c r="B240" s="43"/>
      <c r="D240" s="206" t="s">
        <v>127</v>
      </c>
      <c r="F240" s="207" t="s">
        <v>448</v>
      </c>
      <c r="I240" s="208"/>
      <c r="L240" s="43"/>
      <c r="M240" s="209"/>
      <c r="N240" s="44"/>
      <c r="O240" s="44"/>
      <c r="P240" s="44"/>
      <c r="Q240" s="44"/>
      <c r="R240" s="44"/>
      <c r="S240" s="44"/>
      <c r="T240" s="82"/>
      <c r="AT240" s="21" t="s">
        <v>127</v>
      </c>
      <c r="AU240" s="21" t="s">
        <v>81</v>
      </c>
    </row>
    <row r="241" s="1" customFormat="1" ht="16.5" customHeight="1">
      <c r="B241" s="193"/>
      <c r="C241" s="194" t="s">
        <v>450</v>
      </c>
      <c r="D241" s="194" t="s">
        <v>121</v>
      </c>
      <c r="E241" s="195" t="s">
        <v>451</v>
      </c>
      <c r="F241" s="196" t="s">
        <v>452</v>
      </c>
      <c r="G241" s="197" t="s">
        <v>388</v>
      </c>
      <c r="H241" s="198">
        <v>8</v>
      </c>
      <c r="I241" s="199"/>
      <c r="J241" s="200">
        <f>ROUND(I241*H241,2)</f>
        <v>0</v>
      </c>
      <c r="K241" s="196" t="s">
        <v>5</v>
      </c>
      <c r="L241" s="43"/>
      <c r="M241" s="201" t="s">
        <v>5</v>
      </c>
      <c r="N241" s="202" t="s">
        <v>42</v>
      </c>
      <c r="O241" s="44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AR241" s="21" t="s">
        <v>125</v>
      </c>
      <c r="AT241" s="21" t="s">
        <v>121</v>
      </c>
      <c r="AU241" s="21" t="s">
        <v>81</v>
      </c>
      <c r="AY241" s="21" t="s">
        <v>118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21" t="s">
        <v>79</v>
      </c>
      <c r="BK241" s="205">
        <f>ROUND(I241*H241,2)</f>
        <v>0</v>
      </c>
      <c r="BL241" s="21" t="s">
        <v>125</v>
      </c>
      <c r="BM241" s="21" t="s">
        <v>453</v>
      </c>
    </row>
    <row r="242" s="1" customFormat="1">
      <c r="B242" s="43"/>
      <c r="D242" s="206" t="s">
        <v>127</v>
      </c>
      <c r="F242" s="207" t="s">
        <v>452</v>
      </c>
      <c r="I242" s="208"/>
      <c r="L242" s="43"/>
      <c r="M242" s="209"/>
      <c r="N242" s="44"/>
      <c r="O242" s="44"/>
      <c r="P242" s="44"/>
      <c r="Q242" s="44"/>
      <c r="R242" s="44"/>
      <c r="S242" s="44"/>
      <c r="T242" s="82"/>
      <c r="AT242" s="21" t="s">
        <v>127</v>
      </c>
      <c r="AU242" s="21" t="s">
        <v>81</v>
      </c>
    </row>
    <row r="243" s="1" customFormat="1" ht="16.5" customHeight="1">
      <c r="B243" s="193"/>
      <c r="C243" s="194" t="s">
        <v>454</v>
      </c>
      <c r="D243" s="194" t="s">
        <v>121</v>
      </c>
      <c r="E243" s="195" t="s">
        <v>455</v>
      </c>
      <c r="F243" s="196" t="s">
        <v>456</v>
      </c>
      <c r="G243" s="197" t="s">
        <v>388</v>
      </c>
      <c r="H243" s="198">
        <v>7</v>
      </c>
      <c r="I243" s="199"/>
      <c r="J243" s="200">
        <f>ROUND(I243*H243,2)</f>
        <v>0</v>
      </c>
      <c r="K243" s="196" t="s">
        <v>5</v>
      </c>
      <c r="L243" s="43"/>
      <c r="M243" s="201" t="s">
        <v>5</v>
      </c>
      <c r="N243" s="202" t="s">
        <v>42</v>
      </c>
      <c r="O243" s="44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AR243" s="21" t="s">
        <v>125</v>
      </c>
      <c r="AT243" s="21" t="s">
        <v>121</v>
      </c>
      <c r="AU243" s="21" t="s">
        <v>81</v>
      </c>
      <c r="AY243" s="21" t="s">
        <v>118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21" t="s">
        <v>79</v>
      </c>
      <c r="BK243" s="205">
        <f>ROUND(I243*H243,2)</f>
        <v>0</v>
      </c>
      <c r="BL243" s="21" t="s">
        <v>125</v>
      </c>
      <c r="BM243" s="21" t="s">
        <v>457</v>
      </c>
    </row>
    <row r="244" s="1" customFormat="1">
      <c r="B244" s="43"/>
      <c r="D244" s="206" t="s">
        <v>127</v>
      </c>
      <c r="F244" s="207" t="s">
        <v>456</v>
      </c>
      <c r="I244" s="208"/>
      <c r="L244" s="43"/>
      <c r="M244" s="209"/>
      <c r="N244" s="44"/>
      <c r="O244" s="44"/>
      <c r="P244" s="44"/>
      <c r="Q244" s="44"/>
      <c r="R244" s="44"/>
      <c r="S244" s="44"/>
      <c r="T244" s="82"/>
      <c r="AT244" s="21" t="s">
        <v>127</v>
      </c>
      <c r="AU244" s="21" t="s">
        <v>81</v>
      </c>
    </row>
    <row r="245" s="1" customFormat="1" ht="16.5" customHeight="1">
      <c r="B245" s="193"/>
      <c r="C245" s="194" t="s">
        <v>458</v>
      </c>
      <c r="D245" s="194" t="s">
        <v>121</v>
      </c>
      <c r="E245" s="195" t="s">
        <v>459</v>
      </c>
      <c r="F245" s="196" t="s">
        <v>460</v>
      </c>
      <c r="G245" s="197" t="s">
        <v>388</v>
      </c>
      <c r="H245" s="198">
        <v>1</v>
      </c>
      <c r="I245" s="199"/>
      <c r="J245" s="200">
        <f>ROUND(I245*H245,2)</f>
        <v>0</v>
      </c>
      <c r="K245" s="196" t="s">
        <v>5</v>
      </c>
      <c r="L245" s="43"/>
      <c r="M245" s="201" t="s">
        <v>5</v>
      </c>
      <c r="N245" s="202" t="s">
        <v>42</v>
      </c>
      <c r="O245" s="44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AR245" s="21" t="s">
        <v>125</v>
      </c>
      <c r="AT245" s="21" t="s">
        <v>121</v>
      </c>
      <c r="AU245" s="21" t="s">
        <v>81</v>
      </c>
      <c r="AY245" s="21" t="s">
        <v>118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21" t="s">
        <v>79</v>
      </c>
      <c r="BK245" s="205">
        <f>ROUND(I245*H245,2)</f>
        <v>0</v>
      </c>
      <c r="BL245" s="21" t="s">
        <v>125</v>
      </c>
      <c r="BM245" s="21" t="s">
        <v>461</v>
      </c>
    </row>
    <row r="246" s="1" customFormat="1">
      <c r="B246" s="43"/>
      <c r="D246" s="206" t="s">
        <v>127</v>
      </c>
      <c r="F246" s="207" t="s">
        <v>460</v>
      </c>
      <c r="I246" s="208"/>
      <c r="L246" s="43"/>
      <c r="M246" s="209"/>
      <c r="N246" s="44"/>
      <c r="O246" s="44"/>
      <c r="P246" s="44"/>
      <c r="Q246" s="44"/>
      <c r="R246" s="44"/>
      <c r="S246" s="44"/>
      <c r="T246" s="82"/>
      <c r="AT246" s="21" t="s">
        <v>127</v>
      </c>
      <c r="AU246" s="21" t="s">
        <v>81</v>
      </c>
    </row>
    <row r="247" s="1" customFormat="1" ht="16.5" customHeight="1">
      <c r="B247" s="193"/>
      <c r="C247" s="194" t="s">
        <v>462</v>
      </c>
      <c r="D247" s="194" t="s">
        <v>121</v>
      </c>
      <c r="E247" s="195" t="s">
        <v>463</v>
      </c>
      <c r="F247" s="196" t="s">
        <v>464</v>
      </c>
      <c r="G247" s="197" t="s">
        <v>388</v>
      </c>
      <c r="H247" s="198">
        <v>14</v>
      </c>
      <c r="I247" s="199"/>
      <c r="J247" s="200">
        <f>ROUND(I247*H247,2)</f>
        <v>0</v>
      </c>
      <c r="K247" s="196" t="s">
        <v>5</v>
      </c>
      <c r="L247" s="43"/>
      <c r="M247" s="201" t="s">
        <v>5</v>
      </c>
      <c r="N247" s="202" t="s">
        <v>42</v>
      </c>
      <c r="O247" s="44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AR247" s="21" t="s">
        <v>125</v>
      </c>
      <c r="AT247" s="21" t="s">
        <v>121</v>
      </c>
      <c r="AU247" s="21" t="s">
        <v>81</v>
      </c>
      <c r="AY247" s="21" t="s">
        <v>118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21" t="s">
        <v>79</v>
      </c>
      <c r="BK247" s="205">
        <f>ROUND(I247*H247,2)</f>
        <v>0</v>
      </c>
      <c r="BL247" s="21" t="s">
        <v>125</v>
      </c>
      <c r="BM247" s="21" t="s">
        <v>465</v>
      </c>
    </row>
    <row r="248" s="1" customFormat="1">
      <c r="B248" s="43"/>
      <c r="D248" s="206" t="s">
        <v>127</v>
      </c>
      <c r="F248" s="207" t="s">
        <v>464</v>
      </c>
      <c r="I248" s="208"/>
      <c r="L248" s="43"/>
      <c r="M248" s="209"/>
      <c r="N248" s="44"/>
      <c r="O248" s="44"/>
      <c r="P248" s="44"/>
      <c r="Q248" s="44"/>
      <c r="R248" s="44"/>
      <c r="S248" s="44"/>
      <c r="T248" s="82"/>
      <c r="AT248" s="21" t="s">
        <v>127</v>
      </c>
      <c r="AU248" s="21" t="s">
        <v>81</v>
      </c>
    </row>
    <row r="249" s="1" customFormat="1" ht="16.5" customHeight="1">
      <c r="B249" s="193"/>
      <c r="C249" s="194" t="s">
        <v>466</v>
      </c>
      <c r="D249" s="194" t="s">
        <v>121</v>
      </c>
      <c r="E249" s="195" t="s">
        <v>467</v>
      </c>
      <c r="F249" s="196" t="s">
        <v>468</v>
      </c>
      <c r="G249" s="197" t="s">
        <v>388</v>
      </c>
      <c r="H249" s="198">
        <v>11</v>
      </c>
      <c r="I249" s="199"/>
      <c r="J249" s="200">
        <f>ROUND(I249*H249,2)</f>
        <v>0</v>
      </c>
      <c r="K249" s="196" t="s">
        <v>5</v>
      </c>
      <c r="L249" s="43"/>
      <c r="M249" s="201" t="s">
        <v>5</v>
      </c>
      <c r="N249" s="202" t="s">
        <v>42</v>
      </c>
      <c r="O249" s="44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AR249" s="21" t="s">
        <v>125</v>
      </c>
      <c r="AT249" s="21" t="s">
        <v>121</v>
      </c>
      <c r="AU249" s="21" t="s">
        <v>81</v>
      </c>
      <c r="AY249" s="21" t="s">
        <v>118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21" t="s">
        <v>79</v>
      </c>
      <c r="BK249" s="205">
        <f>ROUND(I249*H249,2)</f>
        <v>0</v>
      </c>
      <c r="BL249" s="21" t="s">
        <v>125</v>
      </c>
      <c r="BM249" s="21" t="s">
        <v>469</v>
      </c>
    </row>
    <row r="250" s="1" customFormat="1">
      <c r="B250" s="43"/>
      <c r="D250" s="206" t="s">
        <v>127</v>
      </c>
      <c r="F250" s="207" t="s">
        <v>468</v>
      </c>
      <c r="I250" s="208"/>
      <c r="L250" s="43"/>
      <c r="M250" s="209"/>
      <c r="N250" s="44"/>
      <c r="O250" s="44"/>
      <c r="P250" s="44"/>
      <c r="Q250" s="44"/>
      <c r="R250" s="44"/>
      <c r="S250" s="44"/>
      <c r="T250" s="82"/>
      <c r="AT250" s="21" t="s">
        <v>127</v>
      </c>
      <c r="AU250" s="21" t="s">
        <v>81</v>
      </c>
    </row>
    <row r="251" s="1" customFormat="1" ht="16.5" customHeight="1">
      <c r="B251" s="193"/>
      <c r="C251" s="194" t="s">
        <v>470</v>
      </c>
      <c r="D251" s="194" t="s">
        <v>121</v>
      </c>
      <c r="E251" s="195" t="s">
        <v>471</v>
      </c>
      <c r="F251" s="196" t="s">
        <v>472</v>
      </c>
      <c r="G251" s="197" t="s">
        <v>383</v>
      </c>
      <c r="H251" s="198">
        <v>110</v>
      </c>
      <c r="I251" s="199"/>
      <c r="J251" s="200">
        <f>ROUND(I251*H251,2)</f>
        <v>0</v>
      </c>
      <c r="K251" s="196" t="s">
        <v>5</v>
      </c>
      <c r="L251" s="43"/>
      <c r="M251" s="201" t="s">
        <v>5</v>
      </c>
      <c r="N251" s="202" t="s">
        <v>42</v>
      </c>
      <c r="O251" s="44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AR251" s="21" t="s">
        <v>125</v>
      </c>
      <c r="AT251" s="21" t="s">
        <v>121</v>
      </c>
      <c r="AU251" s="21" t="s">
        <v>81</v>
      </c>
      <c r="AY251" s="21" t="s">
        <v>118</v>
      </c>
      <c r="BE251" s="205">
        <f>IF(N251="základní",J251,0)</f>
        <v>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21" t="s">
        <v>79</v>
      </c>
      <c r="BK251" s="205">
        <f>ROUND(I251*H251,2)</f>
        <v>0</v>
      </c>
      <c r="BL251" s="21" t="s">
        <v>125</v>
      </c>
      <c r="BM251" s="21" t="s">
        <v>473</v>
      </c>
    </row>
    <row r="252" s="1" customFormat="1">
      <c r="B252" s="43"/>
      <c r="D252" s="206" t="s">
        <v>127</v>
      </c>
      <c r="F252" s="207" t="s">
        <v>472</v>
      </c>
      <c r="I252" s="208"/>
      <c r="L252" s="43"/>
      <c r="M252" s="209"/>
      <c r="N252" s="44"/>
      <c r="O252" s="44"/>
      <c r="P252" s="44"/>
      <c r="Q252" s="44"/>
      <c r="R252" s="44"/>
      <c r="S252" s="44"/>
      <c r="T252" s="82"/>
      <c r="AT252" s="21" t="s">
        <v>127</v>
      </c>
      <c r="AU252" s="21" t="s">
        <v>81</v>
      </c>
    </row>
    <row r="253" s="1" customFormat="1" ht="16.5" customHeight="1">
      <c r="B253" s="193"/>
      <c r="C253" s="194" t="s">
        <v>474</v>
      </c>
      <c r="D253" s="194" t="s">
        <v>121</v>
      </c>
      <c r="E253" s="195" t="s">
        <v>475</v>
      </c>
      <c r="F253" s="196" t="s">
        <v>476</v>
      </c>
      <c r="G253" s="197" t="s">
        <v>383</v>
      </c>
      <c r="H253" s="198">
        <v>36</v>
      </c>
      <c r="I253" s="199"/>
      <c r="J253" s="200">
        <f>ROUND(I253*H253,2)</f>
        <v>0</v>
      </c>
      <c r="K253" s="196" t="s">
        <v>5</v>
      </c>
      <c r="L253" s="43"/>
      <c r="M253" s="201" t="s">
        <v>5</v>
      </c>
      <c r="N253" s="202" t="s">
        <v>42</v>
      </c>
      <c r="O253" s="44"/>
      <c r="P253" s="203">
        <f>O253*H253</f>
        <v>0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AR253" s="21" t="s">
        <v>125</v>
      </c>
      <c r="AT253" s="21" t="s">
        <v>121</v>
      </c>
      <c r="AU253" s="21" t="s">
        <v>81</v>
      </c>
      <c r="AY253" s="21" t="s">
        <v>118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21" t="s">
        <v>79</v>
      </c>
      <c r="BK253" s="205">
        <f>ROUND(I253*H253,2)</f>
        <v>0</v>
      </c>
      <c r="BL253" s="21" t="s">
        <v>125</v>
      </c>
      <c r="BM253" s="21" t="s">
        <v>477</v>
      </c>
    </row>
    <row r="254" s="1" customFormat="1">
      <c r="B254" s="43"/>
      <c r="D254" s="206" t="s">
        <v>127</v>
      </c>
      <c r="F254" s="207" t="s">
        <v>476</v>
      </c>
      <c r="I254" s="208"/>
      <c r="L254" s="43"/>
      <c r="M254" s="209"/>
      <c r="N254" s="44"/>
      <c r="O254" s="44"/>
      <c r="P254" s="44"/>
      <c r="Q254" s="44"/>
      <c r="R254" s="44"/>
      <c r="S254" s="44"/>
      <c r="T254" s="82"/>
      <c r="AT254" s="21" t="s">
        <v>127</v>
      </c>
      <c r="AU254" s="21" t="s">
        <v>81</v>
      </c>
    </row>
    <row r="255" s="1" customFormat="1" ht="16.5" customHeight="1">
      <c r="B255" s="193"/>
      <c r="C255" s="194" t="s">
        <v>478</v>
      </c>
      <c r="D255" s="194" t="s">
        <v>121</v>
      </c>
      <c r="E255" s="195" t="s">
        <v>479</v>
      </c>
      <c r="F255" s="196" t="s">
        <v>480</v>
      </c>
      <c r="G255" s="197" t="s">
        <v>383</v>
      </c>
      <c r="H255" s="198">
        <v>62</v>
      </c>
      <c r="I255" s="199"/>
      <c r="J255" s="200">
        <f>ROUND(I255*H255,2)</f>
        <v>0</v>
      </c>
      <c r="K255" s="196" t="s">
        <v>5</v>
      </c>
      <c r="L255" s="43"/>
      <c r="M255" s="201" t="s">
        <v>5</v>
      </c>
      <c r="N255" s="202" t="s">
        <v>42</v>
      </c>
      <c r="O255" s="44"/>
      <c r="P255" s="203">
        <f>O255*H255</f>
        <v>0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AR255" s="21" t="s">
        <v>125</v>
      </c>
      <c r="AT255" s="21" t="s">
        <v>121</v>
      </c>
      <c r="AU255" s="21" t="s">
        <v>81</v>
      </c>
      <c r="AY255" s="21" t="s">
        <v>118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21" t="s">
        <v>79</v>
      </c>
      <c r="BK255" s="205">
        <f>ROUND(I255*H255,2)</f>
        <v>0</v>
      </c>
      <c r="BL255" s="21" t="s">
        <v>125</v>
      </c>
      <c r="BM255" s="21" t="s">
        <v>481</v>
      </c>
    </row>
    <row r="256" s="1" customFormat="1">
      <c r="B256" s="43"/>
      <c r="D256" s="206" t="s">
        <v>127</v>
      </c>
      <c r="F256" s="207" t="s">
        <v>482</v>
      </c>
      <c r="I256" s="208"/>
      <c r="L256" s="43"/>
      <c r="M256" s="209"/>
      <c r="N256" s="44"/>
      <c r="O256" s="44"/>
      <c r="P256" s="44"/>
      <c r="Q256" s="44"/>
      <c r="R256" s="44"/>
      <c r="S256" s="44"/>
      <c r="T256" s="82"/>
      <c r="AT256" s="21" t="s">
        <v>127</v>
      </c>
      <c r="AU256" s="21" t="s">
        <v>81</v>
      </c>
    </row>
    <row r="257" s="1" customFormat="1" ht="16.5" customHeight="1">
      <c r="B257" s="193"/>
      <c r="C257" s="194" t="s">
        <v>483</v>
      </c>
      <c r="D257" s="194" t="s">
        <v>121</v>
      </c>
      <c r="E257" s="195" t="s">
        <v>484</v>
      </c>
      <c r="F257" s="196" t="s">
        <v>485</v>
      </c>
      <c r="G257" s="197" t="s">
        <v>383</v>
      </c>
      <c r="H257" s="198">
        <v>9</v>
      </c>
      <c r="I257" s="199"/>
      <c r="J257" s="200">
        <f>ROUND(I257*H257,2)</f>
        <v>0</v>
      </c>
      <c r="K257" s="196" t="s">
        <v>5</v>
      </c>
      <c r="L257" s="43"/>
      <c r="M257" s="201" t="s">
        <v>5</v>
      </c>
      <c r="N257" s="202" t="s">
        <v>42</v>
      </c>
      <c r="O257" s="44"/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AR257" s="21" t="s">
        <v>125</v>
      </c>
      <c r="AT257" s="21" t="s">
        <v>121</v>
      </c>
      <c r="AU257" s="21" t="s">
        <v>81</v>
      </c>
      <c r="AY257" s="21" t="s">
        <v>118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21" t="s">
        <v>79</v>
      </c>
      <c r="BK257" s="205">
        <f>ROUND(I257*H257,2)</f>
        <v>0</v>
      </c>
      <c r="BL257" s="21" t="s">
        <v>125</v>
      </c>
      <c r="BM257" s="21" t="s">
        <v>486</v>
      </c>
    </row>
    <row r="258" s="1" customFormat="1">
      <c r="B258" s="43"/>
      <c r="D258" s="206" t="s">
        <v>127</v>
      </c>
      <c r="F258" s="207" t="s">
        <v>487</v>
      </c>
      <c r="I258" s="208"/>
      <c r="L258" s="43"/>
      <c r="M258" s="209"/>
      <c r="N258" s="44"/>
      <c r="O258" s="44"/>
      <c r="P258" s="44"/>
      <c r="Q258" s="44"/>
      <c r="R258" s="44"/>
      <c r="S258" s="44"/>
      <c r="T258" s="82"/>
      <c r="AT258" s="21" t="s">
        <v>127</v>
      </c>
      <c r="AU258" s="21" t="s">
        <v>81</v>
      </c>
    </row>
    <row r="259" s="1" customFormat="1" ht="16.5" customHeight="1">
      <c r="B259" s="193"/>
      <c r="C259" s="194" t="s">
        <v>488</v>
      </c>
      <c r="D259" s="194" t="s">
        <v>121</v>
      </c>
      <c r="E259" s="195" t="s">
        <v>489</v>
      </c>
      <c r="F259" s="196" t="s">
        <v>490</v>
      </c>
      <c r="G259" s="197" t="s">
        <v>388</v>
      </c>
      <c r="H259" s="198">
        <v>0.59999999999999998</v>
      </c>
      <c r="I259" s="199"/>
      <c r="J259" s="200">
        <f>ROUND(I259*H259,2)</f>
        <v>0</v>
      </c>
      <c r="K259" s="196" t="s">
        <v>5</v>
      </c>
      <c r="L259" s="43"/>
      <c r="M259" s="201" t="s">
        <v>5</v>
      </c>
      <c r="N259" s="202" t="s">
        <v>42</v>
      </c>
      <c r="O259" s="44"/>
      <c r="P259" s="203">
        <f>O259*H259</f>
        <v>0</v>
      </c>
      <c r="Q259" s="203">
        <v>0</v>
      </c>
      <c r="R259" s="203">
        <f>Q259*H259</f>
        <v>0</v>
      </c>
      <c r="S259" s="203">
        <v>0</v>
      </c>
      <c r="T259" s="204">
        <f>S259*H259</f>
        <v>0</v>
      </c>
      <c r="AR259" s="21" t="s">
        <v>125</v>
      </c>
      <c r="AT259" s="21" t="s">
        <v>121</v>
      </c>
      <c r="AU259" s="21" t="s">
        <v>81</v>
      </c>
      <c r="AY259" s="21" t="s">
        <v>118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21" t="s">
        <v>79</v>
      </c>
      <c r="BK259" s="205">
        <f>ROUND(I259*H259,2)</f>
        <v>0</v>
      </c>
      <c r="BL259" s="21" t="s">
        <v>125</v>
      </c>
      <c r="BM259" s="21" t="s">
        <v>491</v>
      </c>
    </row>
    <row r="260" s="1" customFormat="1">
      <c r="B260" s="43"/>
      <c r="D260" s="206" t="s">
        <v>127</v>
      </c>
      <c r="F260" s="207" t="s">
        <v>492</v>
      </c>
      <c r="I260" s="208"/>
      <c r="L260" s="43"/>
      <c r="M260" s="209"/>
      <c r="N260" s="44"/>
      <c r="O260" s="44"/>
      <c r="P260" s="44"/>
      <c r="Q260" s="44"/>
      <c r="R260" s="44"/>
      <c r="S260" s="44"/>
      <c r="T260" s="82"/>
      <c r="AT260" s="21" t="s">
        <v>127</v>
      </c>
      <c r="AU260" s="21" t="s">
        <v>81</v>
      </c>
    </row>
    <row r="261" s="1" customFormat="1" ht="16.5" customHeight="1">
      <c r="B261" s="193"/>
      <c r="C261" s="194" t="s">
        <v>493</v>
      </c>
      <c r="D261" s="194" t="s">
        <v>121</v>
      </c>
      <c r="E261" s="195" t="s">
        <v>494</v>
      </c>
      <c r="F261" s="196" t="s">
        <v>495</v>
      </c>
      <c r="G261" s="197" t="s">
        <v>388</v>
      </c>
      <c r="H261" s="198">
        <v>0.59999999999999998</v>
      </c>
      <c r="I261" s="199"/>
      <c r="J261" s="200">
        <f>ROUND(I261*H261,2)</f>
        <v>0</v>
      </c>
      <c r="K261" s="196" t="s">
        <v>5</v>
      </c>
      <c r="L261" s="43"/>
      <c r="M261" s="201" t="s">
        <v>5</v>
      </c>
      <c r="N261" s="202" t="s">
        <v>42</v>
      </c>
      <c r="O261" s="44"/>
      <c r="P261" s="203">
        <f>O261*H261</f>
        <v>0</v>
      </c>
      <c r="Q261" s="203">
        <v>0</v>
      </c>
      <c r="R261" s="203">
        <f>Q261*H261</f>
        <v>0</v>
      </c>
      <c r="S261" s="203">
        <v>0</v>
      </c>
      <c r="T261" s="204">
        <f>S261*H261</f>
        <v>0</v>
      </c>
      <c r="AR261" s="21" t="s">
        <v>125</v>
      </c>
      <c r="AT261" s="21" t="s">
        <v>121</v>
      </c>
      <c r="AU261" s="21" t="s">
        <v>81</v>
      </c>
      <c r="AY261" s="21" t="s">
        <v>118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21" t="s">
        <v>79</v>
      </c>
      <c r="BK261" s="205">
        <f>ROUND(I261*H261,2)</f>
        <v>0</v>
      </c>
      <c r="BL261" s="21" t="s">
        <v>125</v>
      </c>
      <c r="BM261" s="21" t="s">
        <v>496</v>
      </c>
    </row>
    <row r="262" s="1" customFormat="1">
      <c r="B262" s="43"/>
      <c r="D262" s="206" t="s">
        <v>127</v>
      </c>
      <c r="F262" s="207" t="s">
        <v>497</v>
      </c>
      <c r="I262" s="208"/>
      <c r="L262" s="43"/>
      <c r="M262" s="209"/>
      <c r="N262" s="44"/>
      <c r="O262" s="44"/>
      <c r="P262" s="44"/>
      <c r="Q262" s="44"/>
      <c r="R262" s="44"/>
      <c r="S262" s="44"/>
      <c r="T262" s="82"/>
      <c r="AT262" s="21" t="s">
        <v>127</v>
      </c>
      <c r="AU262" s="21" t="s">
        <v>81</v>
      </c>
    </row>
    <row r="263" s="1" customFormat="1" ht="16.5" customHeight="1">
      <c r="B263" s="193"/>
      <c r="C263" s="194" t="s">
        <v>498</v>
      </c>
      <c r="D263" s="194" t="s">
        <v>121</v>
      </c>
      <c r="E263" s="195" t="s">
        <v>499</v>
      </c>
      <c r="F263" s="196" t="s">
        <v>500</v>
      </c>
      <c r="G263" s="197" t="s">
        <v>388</v>
      </c>
      <c r="H263" s="198">
        <v>0.59999999999999998</v>
      </c>
      <c r="I263" s="199"/>
      <c r="J263" s="200">
        <f>ROUND(I263*H263,2)</f>
        <v>0</v>
      </c>
      <c r="K263" s="196" t="s">
        <v>5</v>
      </c>
      <c r="L263" s="43"/>
      <c r="M263" s="201" t="s">
        <v>5</v>
      </c>
      <c r="N263" s="202" t="s">
        <v>42</v>
      </c>
      <c r="O263" s="44"/>
      <c r="P263" s="203">
        <f>O263*H263</f>
        <v>0</v>
      </c>
      <c r="Q263" s="203">
        <v>0</v>
      </c>
      <c r="R263" s="203">
        <f>Q263*H263</f>
        <v>0</v>
      </c>
      <c r="S263" s="203">
        <v>0</v>
      </c>
      <c r="T263" s="204">
        <f>S263*H263</f>
        <v>0</v>
      </c>
      <c r="AR263" s="21" t="s">
        <v>125</v>
      </c>
      <c r="AT263" s="21" t="s">
        <v>121</v>
      </c>
      <c r="AU263" s="21" t="s">
        <v>81</v>
      </c>
      <c r="AY263" s="21" t="s">
        <v>118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21" t="s">
        <v>79</v>
      </c>
      <c r="BK263" s="205">
        <f>ROUND(I263*H263,2)</f>
        <v>0</v>
      </c>
      <c r="BL263" s="21" t="s">
        <v>125</v>
      </c>
      <c r="BM263" s="21" t="s">
        <v>501</v>
      </c>
    </row>
    <row r="264" s="1" customFormat="1">
      <c r="B264" s="43"/>
      <c r="D264" s="206" t="s">
        <v>127</v>
      </c>
      <c r="F264" s="207" t="s">
        <v>502</v>
      </c>
      <c r="I264" s="208"/>
      <c r="L264" s="43"/>
      <c r="M264" s="209"/>
      <c r="N264" s="44"/>
      <c r="O264" s="44"/>
      <c r="P264" s="44"/>
      <c r="Q264" s="44"/>
      <c r="R264" s="44"/>
      <c r="S264" s="44"/>
      <c r="T264" s="82"/>
      <c r="AT264" s="21" t="s">
        <v>127</v>
      </c>
      <c r="AU264" s="21" t="s">
        <v>81</v>
      </c>
    </row>
    <row r="265" s="1" customFormat="1" ht="16.5" customHeight="1">
      <c r="B265" s="193"/>
      <c r="C265" s="194" t="s">
        <v>503</v>
      </c>
      <c r="D265" s="194" t="s">
        <v>121</v>
      </c>
      <c r="E265" s="195" t="s">
        <v>504</v>
      </c>
      <c r="F265" s="196" t="s">
        <v>505</v>
      </c>
      <c r="G265" s="197" t="s">
        <v>506</v>
      </c>
      <c r="H265" s="198">
        <v>2.5</v>
      </c>
      <c r="I265" s="199"/>
      <c r="J265" s="200">
        <f>ROUND(I265*H265,2)</f>
        <v>0</v>
      </c>
      <c r="K265" s="196" t="s">
        <v>507</v>
      </c>
      <c r="L265" s="43"/>
      <c r="M265" s="201" t="s">
        <v>5</v>
      </c>
      <c r="N265" s="202" t="s">
        <v>42</v>
      </c>
      <c r="O265" s="44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AR265" s="21" t="s">
        <v>188</v>
      </c>
      <c r="AT265" s="21" t="s">
        <v>121</v>
      </c>
      <c r="AU265" s="21" t="s">
        <v>81</v>
      </c>
      <c r="AY265" s="21" t="s">
        <v>118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21" t="s">
        <v>79</v>
      </c>
      <c r="BK265" s="205">
        <f>ROUND(I265*H265,2)</f>
        <v>0</v>
      </c>
      <c r="BL265" s="21" t="s">
        <v>188</v>
      </c>
      <c r="BM265" s="21" t="s">
        <v>508</v>
      </c>
    </row>
    <row r="266" s="1" customFormat="1">
      <c r="B266" s="43"/>
      <c r="D266" s="206" t="s">
        <v>127</v>
      </c>
      <c r="F266" s="207" t="s">
        <v>509</v>
      </c>
      <c r="I266" s="208"/>
      <c r="L266" s="43"/>
      <c r="M266" s="209"/>
      <c r="N266" s="44"/>
      <c r="O266" s="44"/>
      <c r="P266" s="44"/>
      <c r="Q266" s="44"/>
      <c r="R266" s="44"/>
      <c r="S266" s="44"/>
      <c r="T266" s="82"/>
      <c r="AT266" s="21" t="s">
        <v>127</v>
      </c>
      <c r="AU266" s="21" t="s">
        <v>81</v>
      </c>
    </row>
    <row r="267" s="1" customFormat="1" ht="16.5" customHeight="1">
      <c r="B267" s="193"/>
      <c r="C267" s="194" t="s">
        <v>510</v>
      </c>
      <c r="D267" s="194" t="s">
        <v>121</v>
      </c>
      <c r="E267" s="195" t="s">
        <v>511</v>
      </c>
      <c r="F267" s="196" t="s">
        <v>512</v>
      </c>
      <c r="G267" s="197" t="s">
        <v>506</v>
      </c>
      <c r="H267" s="198">
        <v>2.5</v>
      </c>
      <c r="I267" s="199"/>
      <c r="J267" s="200">
        <f>ROUND(I267*H267,2)</f>
        <v>0</v>
      </c>
      <c r="K267" s="196" t="s">
        <v>507</v>
      </c>
      <c r="L267" s="43"/>
      <c r="M267" s="201" t="s">
        <v>5</v>
      </c>
      <c r="N267" s="202" t="s">
        <v>42</v>
      </c>
      <c r="O267" s="44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AR267" s="21" t="s">
        <v>188</v>
      </c>
      <c r="AT267" s="21" t="s">
        <v>121</v>
      </c>
      <c r="AU267" s="21" t="s">
        <v>81</v>
      </c>
      <c r="AY267" s="21" t="s">
        <v>118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21" t="s">
        <v>79</v>
      </c>
      <c r="BK267" s="205">
        <f>ROUND(I267*H267,2)</f>
        <v>0</v>
      </c>
      <c r="BL267" s="21" t="s">
        <v>188</v>
      </c>
      <c r="BM267" s="21" t="s">
        <v>513</v>
      </c>
    </row>
    <row r="268" s="1" customFormat="1">
      <c r="B268" s="43"/>
      <c r="D268" s="206" t="s">
        <v>127</v>
      </c>
      <c r="F268" s="207" t="s">
        <v>514</v>
      </c>
      <c r="I268" s="208"/>
      <c r="L268" s="43"/>
      <c r="M268" s="209"/>
      <c r="N268" s="44"/>
      <c r="O268" s="44"/>
      <c r="P268" s="44"/>
      <c r="Q268" s="44"/>
      <c r="R268" s="44"/>
      <c r="S268" s="44"/>
      <c r="T268" s="82"/>
      <c r="AT268" s="21" t="s">
        <v>127</v>
      </c>
      <c r="AU268" s="21" t="s">
        <v>81</v>
      </c>
    </row>
    <row r="269" s="10" customFormat="1" ht="37.44" customHeight="1">
      <c r="B269" s="180"/>
      <c r="D269" s="181" t="s">
        <v>70</v>
      </c>
      <c r="E269" s="182" t="s">
        <v>515</v>
      </c>
      <c r="F269" s="182" t="s">
        <v>516</v>
      </c>
      <c r="I269" s="183"/>
      <c r="J269" s="184">
        <f>BK269</f>
        <v>0</v>
      </c>
      <c r="L269" s="180"/>
      <c r="M269" s="185"/>
      <c r="N269" s="186"/>
      <c r="O269" s="186"/>
      <c r="P269" s="187">
        <f>SUM(P270:P273)</f>
        <v>0</v>
      </c>
      <c r="Q269" s="186"/>
      <c r="R269" s="187">
        <f>SUM(R270:R273)</f>
        <v>0</v>
      </c>
      <c r="S269" s="186"/>
      <c r="T269" s="188">
        <f>SUM(T270:T273)</f>
        <v>0</v>
      </c>
      <c r="AR269" s="181" t="s">
        <v>125</v>
      </c>
      <c r="AT269" s="189" t="s">
        <v>70</v>
      </c>
      <c r="AU269" s="189" t="s">
        <v>71</v>
      </c>
      <c r="AY269" s="181" t="s">
        <v>118</v>
      </c>
      <c r="BK269" s="190">
        <f>SUM(BK270:BK273)</f>
        <v>0</v>
      </c>
    </row>
    <row r="270" s="1" customFormat="1" ht="16.5" customHeight="1">
      <c r="B270" s="193"/>
      <c r="C270" s="194" t="s">
        <v>517</v>
      </c>
      <c r="D270" s="194" t="s">
        <v>121</v>
      </c>
      <c r="E270" s="195" t="s">
        <v>518</v>
      </c>
      <c r="F270" s="196" t="s">
        <v>519</v>
      </c>
      <c r="G270" s="197" t="s">
        <v>520</v>
      </c>
      <c r="H270" s="198">
        <v>160</v>
      </c>
      <c r="I270" s="199"/>
      <c r="J270" s="200">
        <f>ROUND(I270*H270,2)</f>
        <v>0</v>
      </c>
      <c r="K270" s="196" t="s">
        <v>507</v>
      </c>
      <c r="L270" s="43"/>
      <c r="M270" s="201" t="s">
        <v>5</v>
      </c>
      <c r="N270" s="202" t="s">
        <v>42</v>
      </c>
      <c r="O270" s="44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AR270" s="21" t="s">
        <v>521</v>
      </c>
      <c r="AT270" s="21" t="s">
        <v>121</v>
      </c>
      <c r="AU270" s="21" t="s">
        <v>79</v>
      </c>
      <c r="AY270" s="21" t="s">
        <v>118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21" t="s">
        <v>79</v>
      </c>
      <c r="BK270" s="205">
        <f>ROUND(I270*H270,2)</f>
        <v>0</v>
      </c>
      <c r="BL270" s="21" t="s">
        <v>521</v>
      </c>
      <c r="BM270" s="21" t="s">
        <v>522</v>
      </c>
    </row>
    <row r="271" s="1" customFormat="1">
      <c r="B271" s="43"/>
      <c r="D271" s="206" t="s">
        <v>127</v>
      </c>
      <c r="F271" s="207" t="s">
        <v>523</v>
      </c>
      <c r="I271" s="208"/>
      <c r="L271" s="43"/>
      <c r="M271" s="209"/>
      <c r="N271" s="44"/>
      <c r="O271" s="44"/>
      <c r="P271" s="44"/>
      <c r="Q271" s="44"/>
      <c r="R271" s="44"/>
      <c r="S271" s="44"/>
      <c r="T271" s="82"/>
      <c r="AT271" s="21" t="s">
        <v>127</v>
      </c>
      <c r="AU271" s="21" t="s">
        <v>79</v>
      </c>
    </row>
    <row r="272" s="1" customFormat="1" ht="25.5" customHeight="1">
      <c r="B272" s="193"/>
      <c r="C272" s="194" t="s">
        <v>524</v>
      </c>
      <c r="D272" s="194" t="s">
        <v>121</v>
      </c>
      <c r="E272" s="195" t="s">
        <v>525</v>
      </c>
      <c r="F272" s="196" t="s">
        <v>526</v>
      </c>
      <c r="G272" s="197" t="s">
        <v>520</v>
      </c>
      <c r="H272" s="198">
        <v>120</v>
      </c>
      <c r="I272" s="199"/>
      <c r="J272" s="200">
        <f>ROUND(I272*H272,2)</f>
        <v>0</v>
      </c>
      <c r="K272" s="196" t="s">
        <v>507</v>
      </c>
      <c r="L272" s="43"/>
      <c r="M272" s="201" t="s">
        <v>5</v>
      </c>
      <c r="N272" s="202" t="s">
        <v>42</v>
      </c>
      <c r="O272" s="44"/>
      <c r="P272" s="203">
        <f>O272*H272</f>
        <v>0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AR272" s="21" t="s">
        <v>521</v>
      </c>
      <c r="AT272" s="21" t="s">
        <v>121</v>
      </c>
      <c r="AU272" s="21" t="s">
        <v>79</v>
      </c>
      <c r="AY272" s="21" t="s">
        <v>118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21" t="s">
        <v>79</v>
      </c>
      <c r="BK272" s="205">
        <f>ROUND(I272*H272,2)</f>
        <v>0</v>
      </c>
      <c r="BL272" s="21" t="s">
        <v>521</v>
      </c>
      <c r="BM272" s="21" t="s">
        <v>527</v>
      </c>
    </row>
    <row r="273" s="1" customFormat="1">
      <c r="B273" s="43"/>
      <c r="D273" s="206" t="s">
        <v>127</v>
      </c>
      <c r="F273" s="207" t="s">
        <v>528</v>
      </c>
      <c r="I273" s="208"/>
      <c r="L273" s="43"/>
      <c r="M273" s="209"/>
      <c r="N273" s="44"/>
      <c r="O273" s="44"/>
      <c r="P273" s="44"/>
      <c r="Q273" s="44"/>
      <c r="R273" s="44"/>
      <c r="S273" s="44"/>
      <c r="T273" s="82"/>
      <c r="AT273" s="21" t="s">
        <v>127</v>
      </c>
      <c r="AU273" s="21" t="s">
        <v>79</v>
      </c>
    </row>
    <row r="274" s="10" customFormat="1" ht="37.44" customHeight="1">
      <c r="B274" s="180"/>
      <c r="D274" s="181" t="s">
        <v>70</v>
      </c>
      <c r="E274" s="182" t="s">
        <v>529</v>
      </c>
      <c r="F274" s="182" t="s">
        <v>530</v>
      </c>
      <c r="I274" s="183"/>
      <c r="J274" s="184">
        <f>BK274</f>
        <v>0</v>
      </c>
      <c r="L274" s="180"/>
      <c r="M274" s="185"/>
      <c r="N274" s="186"/>
      <c r="O274" s="186"/>
      <c r="P274" s="187">
        <f>P275+P278</f>
        <v>0</v>
      </c>
      <c r="Q274" s="186"/>
      <c r="R274" s="187">
        <f>R275+R278</f>
        <v>0</v>
      </c>
      <c r="S274" s="186"/>
      <c r="T274" s="188">
        <f>T275+T278</f>
        <v>0</v>
      </c>
      <c r="AR274" s="181" t="s">
        <v>142</v>
      </c>
      <c r="AT274" s="189" t="s">
        <v>70</v>
      </c>
      <c r="AU274" s="189" t="s">
        <v>71</v>
      </c>
      <c r="AY274" s="181" t="s">
        <v>118</v>
      </c>
      <c r="BK274" s="190">
        <f>BK275+BK278</f>
        <v>0</v>
      </c>
    </row>
    <row r="275" s="10" customFormat="1" ht="19.92" customHeight="1">
      <c r="B275" s="180"/>
      <c r="D275" s="181" t="s">
        <v>70</v>
      </c>
      <c r="E275" s="191" t="s">
        <v>531</v>
      </c>
      <c r="F275" s="191" t="s">
        <v>532</v>
      </c>
      <c r="I275" s="183"/>
      <c r="J275" s="192">
        <f>BK275</f>
        <v>0</v>
      </c>
      <c r="L275" s="180"/>
      <c r="M275" s="185"/>
      <c r="N275" s="186"/>
      <c r="O275" s="186"/>
      <c r="P275" s="187">
        <f>SUM(P276:P277)</f>
        <v>0</v>
      </c>
      <c r="Q275" s="186"/>
      <c r="R275" s="187">
        <f>SUM(R276:R277)</f>
        <v>0</v>
      </c>
      <c r="S275" s="186"/>
      <c r="T275" s="188">
        <f>SUM(T276:T277)</f>
        <v>0</v>
      </c>
      <c r="AR275" s="181" t="s">
        <v>142</v>
      </c>
      <c r="AT275" s="189" t="s">
        <v>70</v>
      </c>
      <c r="AU275" s="189" t="s">
        <v>79</v>
      </c>
      <c r="AY275" s="181" t="s">
        <v>118</v>
      </c>
      <c r="BK275" s="190">
        <f>SUM(BK276:BK277)</f>
        <v>0</v>
      </c>
    </row>
    <row r="276" s="1" customFormat="1" ht="16.5" customHeight="1">
      <c r="B276" s="193"/>
      <c r="C276" s="194" t="s">
        <v>533</v>
      </c>
      <c r="D276" s="194" t="s">
        <v>121</v>
      </c>
      <c r="E276" s="195" t="s">
        <v>534</v>
      </c>
      <c r="F276" s="196" t="s">
        <v>535</v>
      </c>
      <c r="G276" s="197" t="s">
        <v>124</v>
      </c>
      <c r="H276" s="198">
        <v>1</v>
      </c>
      <c r="I276" s="199"/>
      <c r="J276" s="200">
        <f>ROUND(I276*H276,2)</f>
        <v>0</v>
      </c>
      <c r="K276" s="196" t="s">
        <v>5</v>
      </c>
      <c r="L276" s="43"/>
      <c r="M276" s="201" t="s">
        <v>5</v>
      </c>
      <c r="N276" s="202" t="s">
        <v>42</v>
      </c>
      <c r="O276" s="44"/>
      <c r="P276" s="203">
        <f>O276*H276</f>
        <v>0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AR276" s="21" t="s">
        <v>536</v>
      </c>
      <c r="AT276" s="21" t="s">
        <v>121</v>
      </c>
      <c r="AU276" s="21" t="s">
        <v>81</v>
      </c>
      <c r="AY276" s="21" t="s">
        <v>118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21" t="s">
        <v>79</v>
      </c>
      <c r="BK276" s="205">
        <f>ROUND(I276*H276,2)</f>
        <v>0</v>
      </c>
      <c r="BL276" s="21" t="s">
        <v>536</v>
      </c>
      <c r="BM276" s="21" t="s">
        <v>537</v>
      </c>
    </row>
    <row r="277" s="1" customFormat="1">
      <c r="B277" s="43"/>
      <c r="D277" s="206" t="s">
        <v>127</v>
      </c>
      <c r="F277" s="207" t="s">
        <v>538</v>
      </c>
      <c r="I277" s="208"/>
      <c r="L277" s="43"/>
      <c r="M277" s="209"/>
      <c r="N277" s="44"/>
      <c r="O277" s="44"/>
      <c r="P277" s="44"/>
      <c r="Q277" s="44"/>
      <c r="R277" s="44"/>
      <c r="S277" s="44"/>
      <c r="T277" s="82"/>
      <c r="AT277" s="21" t="s">
        <v>127</v>
      </c>
      <c r="AU277" s="21" t="s">
        <v>81</v>
      </c>
    </row>
    <row r="278" s="10" customFormat="1" ht="29.88" customHeight="1">
      <c r="B278" s="180"/>
      <c r="D278" s="181" t="s">
        <v>70</v>
      </c>
      <c r="E278" s="191" t="s">
        <v>539</v>
      </c>
      <c r="F278" s="191" t="s">
        <v>540</v>
      </c>
      <c r="I278" s="183"/>
      <c r="J278" s="192">
        <f>BK278</f>
        <v>0</v>
      </c>
      <c r="L278" s="180"/>
      <c r="M278" s="185"/>
      <c r="N278" s="186"/>
      <c r="O278" s="186"/>
      <c r="P278" s="187">
        <f>SUM(P279:P280)</f>
        <v>0</v>
      </c>
      <c r="Q278" s="186"/>
      <c r="R278" s="187">
        <f>SUM(R279:R280)</f>
        <v>0</v>
      </c>
      <c r="S278" s="186"/>
      <c r="T278" s="188">
        <f>SUM(T279:T280)</f>
        <v>0</v>
      </c>
      <c r="AR278" s="181" t="s">
        <v>142</v>
      </c>
      <c r="AT278" s="189" t="s">
        <v>70</v>
      </c>
      <c r="AU278" s="189" t="s">
        <v>79</v>
      </c>
      <c r="AY278" s="181" t="s">
        <v>118</v>
      </c>
      <c r="BK278" s="190">
        <f>SUM(BK279:BK280)</f>
        <v>0</v>
      </c>
    </row>
    <row r="279" s="1" customFormat="1" ht="16.5" customHeight="1">
      <c r="B279" s="193"/>
      <c r="C279" s="194" t="s">
        <v>541</v>
      </c>
      <c r="D279" s="194" t="s">
        <v>121</v>
      </c>
      <c r="E279" s="195" t="s">
        <v>542</v>
      </c>
      <c r="F279" s="196" t="s">
        <v>543</v>
      </c>
      <c r="G279" s="197" t="s">
        <v>124</v>
      </c>
      <c r="H279" s="198">
        <v>1</v>
      </c>
      <c r="I279" s="199"/>
      <c r="J279" s="200">
        <f>ROUND(I279*H279,2)</f>
        <v>0</v>
      </c>
      <c r="K279" s="196" t="s">
        <v>507</v>
      </c>
      <c r="L279" s="43"/>
      <c r="M279" s="201" t="s">
        <v>5</v>
      </c>
      <c r="N279" s="202" t="s">
        <v>42</v>
      </c>
      <c r="O279" s="44"/>
      <c r="P279" s="203">
        <f>O279*H279</f>
        <v>0</v>
      </c>
      <c r="Q279" s="203">
        <v>0</v>
      </c>
      <c r="R279" s="203">
        <f>Q279*H279</f>
        <v>0</v>
      </c>
      <c r="S279" s="203">
        <v>0</v>
      </c>
      <c r="T279" s="204">
        <f>S279*H279</f>
        <v>0</v>
      </c>
      <c r="AR279" s="21" t="s">
        <v>536</v>
      </c>
      <c r="AT279" s="21" t="s">
        <v>121</v>
      </c>
      <c r="AU279" s="21" t="s">
        <v>81</v>
      </c>
      <c r="AY279" s="21" t="s">
        <v>118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21" t="s">
        <v>79</v>
      </c>
      <c r="BK279" s="205">
        <f>ROUND(I279*H279,2)</f>
        <v>0</v>
      </c>
      <c r="BL279" s="21" t="s">
        <v>536</v>
      </c>
      <c r="BM279" s="21" t="s">
        <v>544</v>
      </c>
    </row>
    <row r="280" s="1" customFormat="1">
      <c r="B280" s="43"/>
      <c r="D280" s="206" t="s">
        <v>127</v>
      </c>
      <c r="F280" s="207" t="s">
        <v>543</v>
      </c>
      <c r="I280" s="208"/>
      <c r="L280" s="43"/>
      <c r="M280" s="210"/>
      <c r="N280" s="211"/>
      <c r="O280" s="211"/>
      <c r="P280" s="211"/>
      <c r="Q280" s="211"/>
      <c r="R280" s="211"/>
      <c r="S280" s="211"/>
      <c r="T280" s="212"/>
      <c r="AT280" s="21" t="s">
        <v>127</v>
      </c>
      <c r="AU280" s="21" t="s">
        <v>81</v>
      </c>
    </row>
    <row r="281" s="1" customFormat="1" ht="6.96" customHeight="1">
      <c r="B281" s="64"/>
      <c r="C281" s="65"/>
      <c r="D281" s="65"/>
      <c r="E281" s="65"/>
      <c r="F281" s="65"/>
      <c r="G281" s="65"/>
      <c r="H281" s="65"/>
      <c r="I281" s="145"/>
      <c r="J281" s="65"/>
      <c r="K281" s="65"/>
      <c r="L281" s="43"/>
    </row>
  </sheetData>
  <autoFilter ref="C81:K280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3" customWidth="1"/>
    <col min="2" max="2" width="1.664063" style="213" customWidth="1"/>
    <col min="3" max="4" width="5" style="213" customWidth="1"/>
    <col min="5" max="5" width="11.67" style="213" customWidth="1"/>
    <col min="6" max="6" width="9.17" style="213" customWidth="1"/>
    <col min="7" max="7" width="5" style="213" customWidth="1"/>
    <col min="8" max="8" width="77.83" style="213" customWidth="1"/>
    <col min="9" max="10" width="20" style="213" customWidth="1"/>
    <col min="11" max="11" width="1.664063" style="213" customWidth="1"/>
  </cols>
  <sheetData>
    <row r="1" ht="37.5" customHeight="1"/>
    <row r="2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="11" customFormat="1" ht="45" customHeight="1">
      <c r="B3" s="217"/>
      <c r="C3" s="218" t="s">
        <v>545</v>
      </c>
      <c r="D3" s="218"/>
      <c r="E3" s="218"/>
      <c r="F3" s="218"/>
      <c r="G3" s="218"/>
      <c r="H3" s="218"/>
      <c r="I3" s="218"/>
      <c r="J3" s="218"/>
      <c r="K3" s="219"/>
    </row>
    <row r="4" ht="25.5" customHeight="1">
      <c r="B4" s="220"/>
      <c r="C4" s="221" t="s">
        <v>546</v>
      </c>
      <c r="D4" s="221"/>
      <c r="E4" s="221"/>
      <c r="F4" s="221"/>
      <c r="G4" s="221"/>
      <c r="H4" s="221"/>
      <c r="I4" s="221"/>
      <c r="J4" s="221"/>
      <c r="K4" s="222"/>
    </row>
    <row r="5" ht="5.25" customHeight="1">
      <c r="B5" s="220"/>
      <c r="C5" s="223"/>
      <c r="D5" s="223"/>
      <c r="E5" s="223"/>
      <c r="F5" s="223"/>
      <c r="G5" s="223"/>
      <c r="H5" s="223"/>
      <c r="I5" s="223"/>
      <c r="J5" s="223"/>
      <c r="K5" s="222"/>
    </row>
    <row r="6" ht="15" customHeight="1">
      <c r="B6" s="220"/>
      <c r="C6" s="224" t="s">
        <v>547</v>
      </c>
      <c r="D6" s="224"/>
      <c r="E6" s="224"/>
      <c r="F6" s="224"/>
      <c r="G6" s="224"/>
      <c r="H6" s="224"/>
      <c r="I6" s="224"/>
      <c r="J6" s="224"/>
      <c r="K6" s="222"/>
    </row>
    <row r="7" ht="15" customHeight="1">
      <c r="B7" s="225"/>
      <c r="C7" s="224" t="s">
        <v>548</v>
      </c>
      <c r="D7" s="224"/>
      <c r="E7" s="224"/>
      <c r="F7" s="224"/>
      <c r="G7" s="224"/>
      <c r="H7" s="224"/>
      <c r="I7" s="224"/>
      <c r="J7" s="224"/>
      <c r="K7" s="222"/>
    </row>
    <row r="8" ht="12.75" customHeight="1">
      <c r="B8" s="225"/>
      <c r="C8" s="224"/>
      <c r="D8" s="224"/>
      <c r="E8" s="224"/>
      <c r="F8" s="224"/>
      <c r="G8" s="224"/>
      <c r="H8" s="224"/>
      <c r="I8" s="224"/>
      <c r="J8" s="224"/>
      <c r="K8" s="222"/>
    </row>
    <row r="9" ht="15" customHeight="1">
      <c r="B9" s="225"/>
      <c r="C9" s="224" t="s">
        <v>549</v>
      </c>
      <c r="D9" s="224"/>
      <c r="E9" s="224"/>
      <c r="F9" s="224"/>
      <c r="G9" s="224"/>
      <c r="H9" s="224"/>
      <c r="I9" s="224"/>
      <c r="J9" s="224"/>
      <c r="K9" s="222"/>
    </row>
    <row r="10" ht="15" customHeight="1">
      <c r="B10" s="225"/>
      <c r="C10" s="224"/>
      <c r="D10" s="224" t="s">
        <v>550</v>
      </c>
      <c r="E10" s="224"/>
      <c r="F10" s="224"/>
      <c r="G10" s="224"/>
      <c r="H10" s="224"/>
      <c r="I10" s="224"/>
      <c r="J10" s="224"/>
      <c r="K10" s="222"/>
    </row>
    <row r="11" ht="15" customHeight="1">
      <c r="B11" s="225"/>
      <c r="C11" s="226"/>
      <c r="D11" s="224" t="s">
        <v>551</v>
      </c>
      <c r="E11" s="224"/>
      <c r="F11" s="224"/>
      <c r="G11" s="224"/>
      <c r="H11" s="224"/>
      <c r="I11" s="224"/>
      <c r="J11" s="224"/>
      <c r="K11" s="222"/>
    </row>
    <row r="12" ht="12.75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2"/>
    </row>
    <row r="13" ht="15" customHeight="1">
      <c r="B13" s="225"/>
      <c r="C13" s="226"/>
      <c r="D13" s="224" t="s">
        <v>552</v>
      </c>
      <c r="E13" s="224"/>
      <c r="F13" s="224"/>
      <c r="G13" s="224"/>
      <c r="H13" s="224"/>
      <c r="I13" s="224"/>
      <c r="J13" s="224"/>
      <c r="K13" s="222"/>
    </row>
    <row r="14" ht="15" customHeight="1">
      <c r="B14" s="225"/>
      <c r="C14" s="226"/>
      <c r="D14" s="224" t="s">
        <v>553</v>
      </c>
      <c r="E14" s="224"/>
      <c r="F14" s="224"/>
      <c r="G14" s="224"/>
      <c r="H14" s="224"/>
      <c r="I14" s="224"/>
      <c r="J14" s="224"/>
      <c r="K14" s="222"/>
    </row>
    <row r="15" ht="15" customHeight="1">
      <c r="B15" s="225"/>
      <c r="C15" s="226"/>
      <c r="D15" s="224" t="s">
        <v>554</v>
      </c>
      <c r="E15" s="224"/>
      <c r="F15" s="224"/>
      <c r="G15" s="224"/>
      <c r="H15" s="224"/>
      <c r="I15" s="224"/>
      <c r="J15" s="224"/>
      <c r="K15" s="222"/>
    </row>
    <row r="16" ht="15" customHeight="1">
      <c r="B16" s="225"/>
      <c r="C16" s="226"/>
      <c r="D16" s="226"/>
      <c r="E16" s="227" t="s">
        <v>78</v>
      </c>
      <c r="F16" s="224" t="s">
        <v>555</v>
      </c>
      <c r="G16" s="224"/>
      <c r="H16" s="224"/>
      <c r="I16" s="224"/>
      <c r="J16" s="224"/>
      <c r="K16" s="222"/>
    </row>
    <row r="17" ht="15" customHeight="1">
      <c r="B17" s="225"/>
      <c r="C17" s="226"/>
      <c r="D17" s="226"/>
      <c r="E17" s="227" t="s">
        <v>556</v>
      </c>
      <c r="F17" s="224" t="s">
        <v>557</v>
      </c>
      <c r="G17" s="224"/>
      <c r="H17" s="224"/>
      <c r="I17" s="224"/>
      <c r="J17" s="224"/>
      <c r="K17" s="222"/>
    </row>
    <row r="18" ht="15" customHeight="1">
      <c r="B18" s="225"/>
      <c r="C18" s="226"/>
      <c r="D18" s="226"/>
      <c r="E18" s="227" t="s">
        <v>558</v>
      </c>
      <c r="F18" s="224" t="s">
        <v>559</v>
      </c>
      <c r="G18" s="224"/>
      <c r="H18" s="224"/>
      <c r="I18" s="224"/>
      <c r="J18" s="224"/>
      <c r="K18" s="222"/>
    </row>
    <row r="19" ht="15" customHeight="1">
      <c r="B19" s="225"/>
      <c r="C19" s="226"/>
      <c r="D19" s="226"/>
      <c r="E19" s="227" t="s">
        <v>560</v>
      </c>
      <c r="F19" s="224" t="s">
        <v>561</v>
      </c>
      <c r="G19" s="224"/>
      <c r="H19" s="224"/>
      <c r="I19" s="224"/>
      <c r="J19" s="224"/>
      <c r="K19" s="222"/>
    </row>
    <row r="20" ht="15" customHeight="1">
      <c r="B20" s="225"/>
      <c r="C20" s="226"/>
      <c r="D20" s="226"/>
      <c r="E20" s="227" t="s">
        <v>562</v>
      </c>
      <c r="F20" s="224" t="s">
        <v>563</v>
      </c>
      <c r="G20" s="224"/>
      <c r="H20" s="224"/>
      <c r="I20" s="224"/>
      <c r="J20" s="224"/>
      <c r="K20" s="222"/>
    </row>
    <row r="21" ht="15" customHeight="1">
      <c r="B21" s="225"/>
      <c r="C21" s="226"/>
      <c r="D21" s="226"/>
      <c r="E21" s="227" t="s">
        <v>564</v>
      </c>
      <c r="F21" s="224" t="s">
        <v>565</v>
      </c>
      <c r="G21" s="224"/>
      <c r="H21" s="224"/>
      <c r="I21" s="224"/>
      <c r="J21" s="224"/>
      <c r="K21" s="222"/>
    </row>
    <row r="22" ht="12.75" customHeight="1">
      <c r="B22" s="225"/>
      <c r="C22" s="226"/>
      <c r="D22" s="226"/>
      <c r="E22" s="226"/>
      <c r="F22" s="226"/>
      <c r="G22" s="226"/>
      <c r="H22" s="226"/>
      <c r="I22" s="226"/>
      <c r="J22" s="226"/>
      <c r="K22" s="222"/>
    </row>
    <row r="23" ht="15" customHeight="1">
      <c r="B23" s="225"/>
      <c r="C23" s="224" t="s">
        <v>566</v>
      </c>
      <c r="D23" s="224"/>
      <c r="E23" s="224"/>
      <c r="F23" s="224"/>
      <c r="G23" s="224"/>
      <c r="H23" s="224"/>
      <c r="I23" s="224"/>
      <c r="J23" s="224"/>
      <c r="K23" s="222"/>
    </row>
    <row r="24" ht="15" customHeight="1">
      <c r="B24" s="225"/>
      <c r="C24" s="224" t="s">
        <v>567</v>
      </c>
      <c r="D24" s="224"/>
      <c r="E24" s="224"/>
      <c r="F24" s="224"/>
      <c r="G24" s="224"/>
      <c r="H24" s="224"/>
      <c r="I24" s="224"/>
      <c r="J24" s="224"/>
      <c r="K24" s="222"/>
    </row>
    <row r="25" ht="15" customHeight="1">
      <c r="B25" s="225"/>
      <c r="C25" s="224"/>
      <c r="D25" s="224" t="s">
        <v>568</v>
      </c>
      <c r="E25" s="224"/>
      <c r="F25" s="224"/>
      <c r="G25" s="224"/>
      <c r="H25" s="224"/>
      <c r="I25" s="224"/>
      <c r="J25" s="224"/>
      <c r="K25" s="222"/>
    </row>
    <row r="26" ht="15" customHeight="1">
      <c r="B26" s="225"/>
      <c r="C26" s="226"/>
      <c r="D26" s="224" t="s">
        <v>569</v>
      </c>
      <c r="E26" s="224"/>
      <c r="F26" s="224"/>
      <c r="G26" s="224"/>
      <c r="H26" s="224"/>
      <c r="I26" s="224"/>
      <c r="J26" s="224"/>
      <c r="K26" s="222"/>
    </row>
    <row r="27" ht="12.75" customHeight="1">
      <c r="B27" s="225"/>
      <c r="C27" s="226"/>
      <c r="D27" s="226"/>
      <c r="E27" s="226"/>
      <c r="F27" s="226"/>
      <c r="G27" s="226"/>
      <c r="H27" s="226"/>
      <c r="I27" s="226"/>
      <c r="J27" s="226"/>
      <c r="K27" s="222"/>
    </row>
    <row r="28" ht="15" customHeight="1">
      <c r="B28" s="225"/>
      <c r="C28" s="226"/>
      <c r="D28" s="224" t="s">
        <v>570</v>
      </c>
      <c r="E28" s="224"/>
      <c r="F28" s="224"/>
      <c r="G28" s="224"/>
      <c r="H28" s="224"/>
      <c r="I28" s="224"/>
      <c r="J28" s="224"/>
      <c r="K28" s="222"/>
    </row>
    <row r="29" ht="15" customHeight="1">
      <c r="B29" s="225"/>
      <c r="C29" s="226"/>
      <c r="D29" s="224" t="s">
        <v>571</v>
      </c>
      <c r="E29" s="224"/>
      <c r="F29" s="224"/>
      <c r="G29" s="224"/>
      <c r="H29" s="224"/>
      <c r="I29" s="224"/>
      <c r="J29" s="224"/>
      <c r="K29" s="222"/>
    </row>
    <row r="30" ht="12.75" customHeight="1">
      <c r="B30" s="225"/>
      <c r="C30" s="226"/>
      <c r="D30" s="226"/>
      <c r="E30" s="226"/>
      <c r="F30" s="226"/>
      <c r="G30" s="226"/>
      <c r="H30" s="226"/>
      <c r="I30" s="226"/>
      <c r="J30" s="226"/>
      <c r="K30" s="222"/>
    </row>
    <row r="31" ht="15" customHeight="1">
      <c r="B31" s="225"/>
      <c r="C31" s="226"/>
      <c r="D31" s="224" t="s">
        <v>572</v>
      </c>
      <c r="E31" s="224"/>
      <c r="F31" s="224"/>
      <c r="G31" s="224"/>
      <c r="H31" s="224"/>
      <c r="I31" s="224"/>
      <c r="J31" s="224"/>
      <c r="K31" s="222"/>
    </row>
    <row r="32" ht="15" customHeight="1">
      <c r="B32" s="225"/>
      <c r="C32" s="226"/>
      <c r="D32" s="224" t="s">
        <v>573</v>
      </c>
      <c r="E32" s="224"/>
      <c r="F32" s="224"/>
      <c r="G32" s="224"/>
      <c r="H32" s="224"/>
      <c r="I32" s="224"/>
      <c r="J32" s="224"/>
      <c r="K32" s="222"/>
    </row>
    <row r="33" ht="15" customHeight="1">
      <c r="B33" s="225"/>
      <c r="C33" s="226"/>
      <c r="D33" s="224" t="s">
        <v>574</v>
      </c>
      <c r="E33" s="224"/>
      <c r="F33" s="224"/>
      <c r="G33" s="224"/>
      <c r="H33" s="224"/>
      <c r="I33" s="224"/>
      <c r="J33" s="224"/>
      <c r="K33" s="222"/>
    </row>
    <row r="34" ht="15" customHeight="1">
      <c r="B34" s="225"/>
      <c r="C34" s="226"/>
      <c r="D34" s="224"/>
      <c r="E34" s="228" t="s">
        <v>103</v>
      </c>
      <c r="F34" s="224"/>
      <c r="G34" s="224" t="s">
        <v>575</v>
      </c>
      <c r="H34" s="224"/>
      <c r="I34" s="224"/>
      <c r="J34" s="224"/>
      <c r="K34" s="222"/>
    </row>
    <row r="35" ht="30.75" customHeight="1">
      <c r="B35" s="225"/>
      <c r="C35" s="226"/>
      <c r="D35" s="224"/>
      <c r="E35" s="228" t="s">
        <v>576</v>
      </c>
      <c r="F35" s="224"/>
      <c r="G35" s="224" t="s">
        <v>577</v>
      </c>
      <c r="H35" s="224"/>
      <c r="I35" s="224"/>
      <c r="J35" s="224"/>
      <c r="K35" s="222"/>
    </row>
    <row r="36" ht="15" customHeight="1">
      <c r="B36" s="225"/>
      <c r="C36" s="226"/>
      <c r="D36" s="224"/>
      <c r="E36" s="228" t="s">
        <v>52</v>
      </c>
      <c r="F36" s="224"/>
      <c r="G36" s="224" t="s">
        <v>578</v>
      </c>
      <c r="H36" s="224"/>
      <c r="I36" s="224"/>
      <c r="J36" s="224"/>
      <c r="K36" s="222"/>
    </row>
    <row r="37" ht="15" customHeight="1">
      <c r="B37" s="225"/>
      <c r="C37" s="226"/>
      <c r="D37" s="224"/>
      <c r="E37" s="228" t="s">
        <v>104</v>
      </c>
      <c r="F37" s="224"/>
      <c r="G37" s="224" t="s">
        <v>579</v>
      </c>
      <c r="H37" s="224"/>
      <c r="I37" s="224"/>
      <c r="J37" s="224"/>
      <c r="K37" s="222"/>
    </row>
    <row r="38" ht="15" customHeight="1">
      <c r="B38" s="225"/>
      <c r="C38" s="226"/>
      <c r="D38" s="224"/>
      <c r="E38" s="228" t="s">
        <v>105</v>
      </c>
      <c r="F38" s="224"/>
      <c r="G38" s="224" t="s">
        <v>580</v>
      </c>
      <c r="H38" s="224"/>
      <c r="I38" s="224"/>
      <c r="J38" s="224"/>
      <c r="K38" s="222"/>
    </row>
    <row r="39" ht="15" customHeight="1">
      <c r="B39" s="225"/>
      <c r="C39" s="226"/>
      <c r="D39" s="224"/>
      <c r="E39" s="228" t="s">
        <v>106</v>
      </c>
      <c r="F39" s="224"/>
      <c r="G39" s="224" t="s">
        <v>581</v>
      </c>
      <c r="H39" s="224"/>
      <c r="I39" s="224"/>
      <c r="J39" s="224"/>
      <c r="K39" s="222"/>
    </row>
    <row r="40" ht="15" customHeight="1">
      <c r="B40" s="225"/>
      <c r="C40" s="226"/>
      <c r="D40" s="224"/>
      <c r="E40" s="228" t="s">
        <v>582</v>
      </c>
      <c r="F40" s="224"/>
      <c r="G40" s="224" t="s">
        <v>583</v>
      </c>
      <c r="H40" s="224"/>
      <c r="I40" s="224"/>
      <c r="J40" s="224"/>
      <c r="K40" s="222"/>
    </row>
    <row r="41" ht="15" customHeight="1">
      <c r="B41" s="225"/>
      <c r="C41" s="226"/>
      <c r="D41" s="224"/>
      <c r="E41" s="228"/>
      <c r="F41" s="224"/>
      <c r="G41" s="224" t="s">
        <v>584</v>
      </c>
      <c r="H41" s="224"/>
      <c r="I41" s="224"/>
      <c r="J41" s="224"/>
      <c r="K41" s="222"/>
    </row>
    <row r="42" ht="15" customHeight="1">
      <c r="B42" s="225"/>
      <c r="C42" s="226"/>
      <c r="D42" s="224"/>
      <c r="E42" s="228" t="s">
        <v>585</v>
      </c>
      <c r="F42" s="224"/>
      <c r="G42" s="224" t="s">
        <v>586</v>
      </c>
      <c r="H42" s="224"/>
      <c r="I42" s="224"/>
      <c r="J42" s="224"/>
      <c r="K42" s="222"/>
    </row>
    <row r="43" ht="15" customHeight="1">
      <c r="B43" s="225"/>
      <c r="C43" s="226"/>
      <c r="D43" s="224"/>
      <c r="E43" s="228" t="s">
        <v>108</v>
      </c>
      <c r="F43" s="224"/>
      <c r="G43" s="224" t="s">
        <v>587</v>
      </c>
      <c r="H43" s="224"/>
      <c r="I43" s="224"/>
      <c r="J43" s="224"/>
      <c r="K43" s="222"/>
    </row>
    <row r="44" ht="12.75" customHeight="1">
      <c r="B44" s="225"/>
      <c r="C44" s="226"/>
      <c r="D44" s="224"/>
      <c r="E44" s="224"/>
      <c r="F44" s="224"/>
      <c r="G44" s="224"/>
      <c r="H44" s="224"/>
      <c r="I44" s="224"/>
      <c r="J44" s="224"/>
      <c r="K44" s="222"/>
    </row>
    <row r="45" ht="15" customHeight="1">
      <c r="B45" s="225"/>
      <c r="C45" s="226"/>
      <c r="D45" s="224" t="s">
        <v>588</v>
      </c>
      <c r="E45" s="224"/>
      <c r="F45" s="224"/>
      <c r="G45" s="224"/>
      <c r="H45" s="224"/>
      <c r="I45" s="224"/>
      <c r="J45" s="224"/>
      <c r="K45" s="222"/>
    </row>
    <row r="46" ht="15" customHeight="1">
      <c r="B46" s="225"/>
      <c r="C46" s="226"/>
      <c r="D46" s="226"/>
      <c r="E46" s="224" t="s">
        <v>589</v>
      </c>
      <c r="F46" s="224"/>
      <c r="G46" s="224"/>
      <c r="H46" s="224"/>
      <c r="I46" s="224"/>
      <c r="J46" s="224"/>
      <c r="K46" s="222"/>
    </row>
    <row r="47" ht="15" customHeight="1">
      <c r="B47" s="225"/>
      <c r="C47" s="226"/>
      <c r="D47" s="226"/>
      <c r="E47" s="224" t="s">
        <v>590</v>
      </c>
      <c r="F47" s="224"/>
      <c r="G47" s="224"/>
      <c r="H47" s="224"/>
      <c r="I47" s="224"/>
      <c r="J47" s="224"/>
      <c r="K47" s="222"/>
    </row>
    <row r="48" ht="15" customHeight="1">
      <c r="B48" s="225"/>
      <c r="C48" s="226"/>
      <c r="D48" s="226"/>
      <c r="E48" s="224" t="s">
        <v>591</v>
      </c>
      <c r="F48" s="224"/>
      <c r="G48" s="224"/>
      <c r="H48" s="224"/>
      <c r="I48" s="224"/>
      <c r="J48" s="224"/>
      <c r="K48" s="222"/>
    </row>
    <row r="49" ht="15" customHeight="1">
      <c r="B49" s="225"/>
      <c r="C49" s="226"/>
      <c r="D49" s="224" t="s">
        <v>592</v>
      </c>
      <c r="E49" s="224"/>
      <c r="F49" s="224"/>
      <c r="G49" s="224"/>
      <c r="H49" s="224"/>
      <c r="I49" s="224"/>
      <c r="J49" s="224"/>
      <c r="K49" s="222"/>
    </row>
    <row r="50" ht="25.5" customHeight="1">
      <c r="B50" s="220"/>
      <c r="C50" s="221" t="s">
        <v>593</v>
      </c>
      <c r="D50" s="221"/>
      <c r="E50" s="221"/>
      <c r="F50" s="221"/>
      <c r="G50" s="221"/>
      <c r="H50" s="221"/>
      <c r="I50" s="221"/>
      <c r="J50" s="221"/>
      <c r="K50" s="222"/>
    </row>
    <row r="51" ht="5.25" customHeight="1">
      <c r="B51" s="220"/>
      <c r="C51" s="223"/>
      <c r="D51" s="223"/>
      <c r="E51" s="223"/>
      <c r="F51" s="223"/>
      <c r="G51" s="223"/>
      <c r="H51" s="223"/>
      <c r="I51" s="223"/>
      <c r="J51" s="223"/>
      <c r="K51" s="222"/>
    </row>
    <row r="52" ht="15" customHeight="1">
      <c r="B52" s="220"/>
      <c r="C52" s="224" t="s">
        <v>594</v>
      </c>
      <c r="D52" s="224"/>
      <c r="E52" s="224"/>
      <c r="F52" s="224"/>
      <c r="G52" s="224"/>
      <c r="H52" s="224"/>
      <c r="I52" s="224"/>
      <c r="J52" s="224"/>
      <c r="K52" s="222"/>
    </row>
    <row r="53" ht="15" customHeight="1">
      <c r="B53" s="220"/>
      <c r="C53" s="224" t="s">
        <v>595</v>
      </c>
      <c r="D53" s="224"/>
      <c r="E53" s="224"/>
      <c r="F53" s="224"/>
      <c r="G53" s="224"/>
      <c r="H53" s="224"/>
      <c r="I53" s="224"/>
      <c r="J53" s="224"/>
      <c r="K53" s="222"/>
    </row>
    <row r="54" ht="12.75" customHeight="1">
      <c r="B54" s="220"/>
      <c r="C54" s="224"/>
      <c r="D54" s="224"/>
      <c r="E54" s="224"/>
      <c r="F54" s="224"/>
      <c r="G54" s="224"/>
      <c r="H54" s="224"/>
      <c r="I54" s="224"/>
      <c r="J54" s="224"/>
      <c r="K54" s="222"/>
    </row>
    <row r="55" ht="15" customHeight="1">
      <c r="B55" s="220"/>
      <c r="C55" s="224" t="s">
        <v>596</v>
      </c>
      <c r="D55" s="224"/>
      <c r="E55" s="224"/>
      <c r="F55" s="224"/>
      <c r="G55" s="224"/>
      <c r="H55" s="224"/>
      <c r="I55" s="224"/>
      <c r="J55" s="224"/>
      <c r="K55" s="222"/>
    </row>
    <row r="56" ht="15" customHeight="1">
      <c r="B56" s="220"/>
      <c r="C56" s="226"/>
      <c r="D56" s="224" t="s">
        <v>597</v>
      </c>
      <c r="E56" s="224"/>
      <c r="F56" s="224"/>
      <c r="G56" s="224"/>
      <c r="H56" s="224"/>
      <c r="I56" s="224"/>
      <c r="J56" s="224"/>
      <c r="K56" s="222"/>
    </row>
    <row r="57" ht="15" customHeight="1">
      <c r="B57" s="220"/>
      <c r="C57" s="226"/>
      <c r="D57" s="224" t="s">
        <v>598</v>
      </c>
      <c r="E57" s="224"/>
      <c r="F57" s="224"/>
      <c r="G57" s="224"/>
      <c r="H57" s="224"/>
      <c r="I57" s="224"/>
      <c r="J57" s="224"/>
      <c r="K57" s="222"/>
    </row>
    <row r="58" ht="15" customHeight="1">
      <c r="B58" s="220"/>
      <c r="C58" s="226"/>
      <c r="D58" s="224" t="s">
        <v>599</v>
      </c>
      <c r="E58" s="224"/>
      <c r="F58" s="224"/>
      <c r="G58" s="224"/>
      <c r="H58" s="224"/>
      <c r="I58" s="224"/>
      <c r="J58" s="224"/>
      <c r="K58" s="222"/>
    </row>
    <row r="59" ht="15" customHeight="1">
      <c r="B59" s="220"/>
      <c r="C59" s="226"/>
      <c r="D59" s="224" t="s">
        <v>600</v>
      </c>
      <c r="E59" s="224"/>
      <c r="F59" s="224"/>
      <c r="G59" s="224"/>
      <c r="H59" s="224"/>
      <c r="I59" s="224"/>
      <c r="J59" s="224"/>
      <c r="K59" s="222"/>
    </row>
    <row r="60" ht="15" customHeight="1">
      <c r="B60" s="220"/>
      <c r="C60" s="226"/>
      <c r="D60" s="229" t="s">
        <v>601</v>
      </c>
      <c r="E60" s="229"/>
      <c r="F60" s="229"/>
      <c r="G60" s="229"/>
      <c r="H60" s="229"/>
      <c r="I60" s="229"/>
      <c r="J60" s="229"/>
      <c r="K60" s="222"/>
    </row>
    <row r="61" ht="15" customHeight="1">
      <c r="B61" s="220"/>
      <c r="C61" s="226"/>
      <c r="D61" s="224" t="s">
        <v>602</v>
      </c>
      <c r="E61" s="224"/>
      <c r="F61" s="224"/>
      <c r="G61" s="224"/>
      <c r="H61" s="224"/>
      <c r="I61" s="224"/>
      <c r="J61" s="224"/>
      <c r="K61" s="222"/>
    </row>
    <row r="62" ht="12.75" customHeight="1">
      <c r="B62" s="220"/>
      <c r="C62" s="226"/>
      <c r="D62" s="226"/>
      <c r="E62" s="230"/>
      <c r="F62" s="226"/>
      <c r="G62" s="226"/>
      <c r="H62" s="226"/>
      <c r="I62" s="226"/>
      <c r="J62" s="226"/>
      <c r="K62" s="222"/>
    </row>
    <row r="63" ht="15" customHeight="1">
      <c r="B63" s="220"/>
      <c r="C63" s="226"/>
      <c r="D63" s="224" t="s">
        <v>603</v>
      </c>
      <c r="E63" s="224"/>
      <c r="F63" s="224"/>
      <c r="G63" s="224"/>
      <c r="H63" s="224"/>
      <c r="I63" s="224"/>
      <c r="J63" s="224"/>
      <c r="K63" s="222"/>
    </row>
    <row r="64" ht="15" customHeight="1">
      <c r="B64" s="220"/>
      <c r="C64" s="226"/>
      <c r="D64" s="229" t="s">
        <v>604</v>
      </c>
      <c r="E64" s="229"/>
      <c r="F64" s="229"/>
      <c r="G64" s="229"/>
      <c r="H64" s="229"/>
      <c r="I64" s="229"/>
      <c r="J64" s="229"/>
      <c r="K64" s="222"/>
    </row>
    <row r="65" ht="15" customHeight="1">
      <c r="B65" s="220"/>
      <c r="C65" s="226"/>
      <c r="D65" s="224" t="s">
        <v>605</v>
      </c>
      <c r="E65" s="224"/>
      <c r="F65" s="224"/>
      <c r="G65" s="224"/>
      <c r="H65" s="224"/>
      <c r="I65" s="224"/>
      <c r="J65" s="224"/>
      <c r="K65" s="222"/>
    </row>
    <row r="66" ht="15" customHeight="1">
      <c r="B66" s="220"/>
      <c r="C66" s="226"/>
      <c r="D66" s="224" t="s">
        <v>606</v>
      </c>
      <c r="E66" s="224"/>
      <c r="F66" s="224"/>
      <c r="G66" s="224"/>
      <c r="H66" s="224"/>
      <c r="I66" s="224"/>
      <c r="J66" s="224"/>
      <c r="K66" s="222"/>
    </row>
    <row r="67" ht="15" customHeight="1">
      <c r="B67" s="220"/>
      <c r="C67" s="226"/>
      <c r="D67" s="224" t="s">
        <v>607</v>
      </c>
      <c r="E67" s="224"/>
      <c r="F67" s="224"/>
      <c r="G67" s="224"/>
      <c r="H67" s="224"/>
      <c r="I67" s="224"/>
      <c r="J67" s="224"/>
      <c r="K67" s="222"/>
    </row>
    <row r="68" ht="15" customHeight="1">
      <c r="B68" s="220"/>
      <c r="C68" s="226"/>
      <c r="D68" s="224" t="s">
        <v>608</v>
      </c>
      <c r="E68" s="224"/>
      <c r="F68" s="224"/>
      <c r="G68" s="224"/>
      <c r="H68" s="224"/>
      <c r="I68" s="224"/>
      <c r="J68" s="224"/>
      <c r="K68" s="222"/>
    </row>
    <row r="69" ht="12.75" customHeight="1">
      <c r="B69" s="231"/>
      <c r="C69" s="232"/>
      <c r="D69" s="232"/>
      <c r="E69" s="232"/>
      <c r="F69" s="232"/>
      <c r="G69" s="232"/>
      <c r="H69" s="232"/>
      <c r="I69" s="232"/>
      <c r="J69" s="232"/>
      <c r="K69" s="233"/>
    </row>
    <row r="70" ht="18.75" customHeight="1">
      <c r="B70" s="234"/>
      <c r="C70" s="234"/>
      <c r="D70" s="234"/>
      <c r="E70" s="234"/>
      <c r="F70" s="234"/>
      <c r="G70" s="234"/>
      <c r="H70" s="234"/>
      <c r="I70" s="234"/>
      <c r="J70" s="234"/>
      <c r="K70" s="235"/>
    </row>
    <row r="71" ht="18.75" customHeight="1">
      <c r="B71" s="235"/>
      <c r="C71" s="235"/>
      <c r="D71" s="235"/>
      <c r="E71" s="235"/>
      <c r="F71" s="235"/>
      <c r="G71" s="235"/>
      <c r="H71" s="235"/>
      <c r="I71" s="235"/>
      <c r="J71" s="235"/>
      <c r="K71" s="235"/>
    </row>
    <row r="72" ht="7.5" customHeight="1">
      <c r="B72" s="236"/>
      <c r="C72" s="237"/>
      <c r="D72" s="237"/>
      <c r="E72" s="237"/>
      <c r="F72" s="237"/>
      <c r="G72" s="237"/>
      <c r="H72" s="237"/>
      <c r="I72" s="237"/>
      <c r="J72" s="237"/>
      <c r="K72" s="238"/>
    </row>
    <row r="73" ht="45" customHeight="1">
      <c r="B73" s="239"/>
      <c r="C73" s="240" t="s">
        <v>86</v>
      </c>
      <c r="D73" s="240"/>
      <c r="E73" s="240"/>
      <c r="F73" s="240"/>
      <c r="G73" s="240"/>
      <c r="H73" s="240"/>
      <c r="I73" s="240"/>
      <c r="J73" s="240"/>
      <c r="K73" s="241"/>
    </row>
    <row r="74" ht="17.25" customHeight="1">
      <c r="B74" s="239"/>
      <c r="C74" s="242" t="s">
        <v>609</v>
      </c>
      <c r="D74" s="242"/>
      <c r="E74" s="242"/>
      <c r="F74" s="242" t="s">
        <v>610</v>
      </c>
      <c r="G74" s="243"/>
      <c r="H74" s="242" t="s">
        <v>104</v>
      </c>
      <c r="I74" s="242" t="s">
        <v>56</v>
      </c>
      <c r="J74" s="242" t="s">
        <v>611</v>
      </c>
      <c r="K74" s="241"/>
    </row>
    <row r="75" ht="17.25" customHeight="1">
      <c r="B75" s="239"/>
      <c r="C75" s="244" t="s">
        <v>612</v>
      </c>
      <c r="D75" s="244"/>
      <c r="E75" s="244"/>
      <c r="F75" s="245" t="s">
        <v>613</v>
      </c>
      <c r="G75" s="246"/>
      <c r="H75" s="244"/>
      <c r="I75" s="244"/>
      <c r="J75" s="244" t="s">
        <v>614</v>
      </c>
      <c r="K75" s="241"/>
    </row>
    <row r="76" ht="5.25" customHeight="1">
      <c r="B76" s="239"/>
      <c r="C76" s="247"/>
      <c r="D76" s="247"/>
      <c r="E76" s="247"/>
      <c r="F76" s="247"/>
      <c r="G76" s="248"/>
      <c r="H76" s="247"/>
      <c r="I76" s="247"/>
      <c r="J76" s="247"/>
      <c r="K76" s="241"/>
    </row>
    <row r="77" ht="15" customHeight="1">
      <c r="B77" s="239"/>
      <c r="C77" s="228" t="s">
        <v>52</v>
      </c>
      <c r="D77" s="247"/>
      <c r="E77" s="247"/>
      <c r="F77" s="249" t="s">
        <v>615</v>
      </c>
      <c r="G77" s="248"/>
      <c r="H77" s="228" t="s">
        <v>616</v>
      </c>
      <c r="I77" s="228" t="s">
        <v>617</v>
      </c>
      <c r="J77" s="228">
        <v>20</v>
      </c>
      <c r="K77" s="241"/>
    </row>
    <row r="78" ht="15" customHeight="1">
      <c r="B78" s="239"/>
      <c r="C78" s="228" t="s">
        <v>618</v>
      </c>
      <c r="D78" s="228"/>
      <c r="E78" s="228"/>
      <c r="F78" s="249" t="s">
        <v>615</v>
      </c>
      <c r="G78" s="248"/>
      <c r="H78" s="228" t="s">
        <v>619</v>
      </c>
      <c r="I78" s="228" t="s">
        <v>617</v>
      </c>
      <c r="J78" s="228">
        <v>120</v>
      </c>
      <c r="K78" s="241"/>
    </row>
    <row r="79" ht="15" customHeight="1">
      <c r="B79" s="250"/>
      <c r="C79" s="228" t="s">
        <v>620</v>
      </c>
      <c r="D79" s="228"/>
      <c r="E79" s="228"/>
      <c r="F79" s="249" t="s">
        <v>621</v>
      </c>
      <c r="G79" s="248"/>
      <c r="H79" s="228" t="s">
        <v>622</v>
      </c>
      <c r="I79" s="228" t="s">
        <v>617</v>
      </c>
      <c r="J79" s="228">
        <v>50</v>
      </c>
      <c r="K79" s="241"/>
    </row>
    <row r="80" ht="15" customHeight="1">
      <c r="B80" s="250"/>
      <c r="C80" s="228" t="s">
        <v>623</v>
      </c>
      <c r="D80" s="228"/>
      <c r="E80" s="228"/>
      <c r="F80" s="249" t="s">
        <v>615</v>
      </c>
      <c r="G80" s="248"/>
      <c r="H80" s="228" t="s">
        <v>624</v>
      </c>
      <c r="I80" s="228" t="s">
        <v>625</v>
      </c>
      <c r="J80" s="228"/>
      <c r="K80" s="241"/>
    </row>
    <row r="81" ht="15" customHeight="1">
      <c r="B81" s="250"/>
      <c r="C81" s="251" t="s">
        <v>626</v>
      </c>
      <c r="D81" s="251"/>
      <c r="E81" s="251"/>
      <c r="F81" s="252" t="s">
        <v>621</v>
      </c>
      <c r="G81" s="251"/>
      <c r="H81" s="251" t="s">
        <v>627</v>
      </c>
      <c r="I81" s="251" t="s">
        <v>617</v>
      </c>
      <c r="J81" s="251">
        <v>15</v>
      </c>
      <c r="K81" s="241"/>
    </row>
    <row r="82" ht="15" customHeight="1">
      <c r="B82" s="250"/>
      <c r="C82" s="251" t="s">
        <v>628</v>
      </c>
      <c r="D82" s="251"/>
      <c r="E82" s="251"/>
      <c r="F82" s="252" t="s">
        <v>621</v>
      </c>
      <c r="G82" s="251"/>
      <c r="H82" s="251" t="s">
        <v>629</v>
      </c>
      <c r="I82" s="251" t="s">
        <v>617</v>
      </c>
      <c r="J82" s="251">
        <v>15</v>
      </c>
      <c r="K82" s="241"/>
    </row>
    <row r="83" ht="15" customHeight="1">
      <c r="B83" s="250"/>
      <c r="C83" s="251" t="s">
        <v>630</v>
      </c>
      <c r="D83" s="251"/>
      <c r="E83" s="251"/>
      <c r="F83" s="252" t="s">
        <v>621</v>
      </c>
      <c r="G83" s="251"/>
      <c r="H83" s="251" t="s">
        <v>631</v>
      </c>
      <c r="I83" s="251" t="s">
        <v>617</v>
      </c>
      <c r="J83" s="251">
        <v>20</v>
      </c>
      <c r="K83" s="241"/>
    </row>
    <row r="84" ht="15" customHeight="1">
      <c r="B84" s="250"/>
      <c r="C84" s="251" t="s">
        <v>632</v>
      </c>
      <c r="D84" s="251"/>
      <c r="E84" s="251"/>
      <c r="F84" s="252" t="s">
        <v>621</v>
      </c>
      <c r="G84" s="251"/>
      <c r="H84" s="251" t="s">
        <v>633</v>
      </c>
      <c r="I84" s="251" t="s">
        <v>617</v>
      </c>
      <c r="J84" s="251">
        <v>20</v>
      </c>
      <c r="K84" s="241"/>
    </row>
    <row r="85" ht="15" customHeight="1">
      <c r="B85" s="250"/>
      <c r="C85" s="228" t="s">
        <v>634</v>
      </c>
      <c r="D85" s="228"/>
      <c r="E85" s="228"/>
      <c r="F85" s="249" t="s">
        <v>621</v>
      </c>
      <c r="G85" s="248"/>
      <c r="H85" s="228" t="s">
        <v>635</v>
      </c>
      <c r="I85" s="228" t="s">
        <v>617</v>
      </c>
      <c r="J85" s="228">
        <v>50</v>
      </c>
      <c r="K85" s="241"/>
    </row>
    <row r="86" ht="15" customHeight="1">
      <c r="B86" s="250"/>
      <c r="C86" s="228" t="s">
        <v>636</v>
      </c>
      <c r="D86" s="228"/>
      <c r="E86" s="228"/>
      <c r="F86" s="249" t="s">
        <v>621</v>
      </c>
      <c r="G86" s="248"/>
      <c r="H86" s="228" t="s">
        <v>637</v>
      </c>
      <c r="I86" s="228" t="s">
        <v>617</v>
      </c>
      <c r="J86" s="228">
        <v>20</v>
      </c>
      <c r="K86" s="241"/>
    </row>
    <row r="87" ht="15" customHeight="1">
      <c r="B87" s="250"/>
      <c r="C87" s="228" t="s">
        <v>638</v>
      </c>
      <c r="D87" s="228"/>
      <c r="E87" s="228"/>
      <c r="F87" s="249" t="s">
        <v>621</v>
      </c>
      <c r="G87" s="248"/>
      <c r="H87" s="228" t="s">
        <v>639</v>
      </c>
      <c r="I87" s="228" t="s">
        <v>617</v>
      </c>
      <c r="J87" s="228">
        <v>20</v>
      </c>
      <c r="K87" s="241"/>
    </row>
    <row r="88" ht="15" customHeight="1">
      <c r="B88" s="250"/>
      <c r="C88" s="228" t="s">
        <v>640</v>
      </c>
      <c r="D88" s="228"/>
      <c r="E88" s="228"/>
      <c r="F88" s="249" t="s">
        <v>621</v>
      </c>
      <c r="G88" s="248"/>
      <c r="H88" s="228" t="s">
        <v>641</v>
      </c>
      <c r="I88" s="228" t="s">
        <v>617</v>
      </c>
      <c r="J88" s="228">
        <v>50</v>
      </c>
      <c r="K88" s="241"/>
    </row>
    <row r="89" ht="15" customHeight="1">
      <c r="B89" s="250"/>
      <c r="C89" s="228" t="s">
        <v>642</v>
      </c>
      <c r="D89" s="228"/>
      <c r="E89" s="228"/>
      <c r="F89" s="249" t="s">
        <v>621</v>
      </c>
      <c r="G89" s="248"/>
      <c r="H89" s="228" t="s">
        <v>642</v>
      </c>
      <c r="I89" s="228" t="s">
        <v>617</v>
      </c>
      <c r="J89" s="228">
        <v>50</v>
      </c>
      <c r="K89" s="241"/>
    </row>
    <row r="90" ht="15" customHeight="1">
      <c r="B90" s="250"/>
      <c r="C90" s="228" t="s">
        <v>109</v>
      </c>
      <c r="D90" s="228"/>
      <c r="E90" s="228"/>
      <c r="F90" s="249" t="s">
        <v>621</v>
      </c>
      <c r="G90" s="248"/>
      <c r="H90" s="228" t="s">
        <v>643</v>
      </c>
      <c r="I90" s="228" t="s">
        <v>617</v>
      </c>
      <c r="J90" s="228">
        <v>255</v>
      </c>
      <c r="K90" s="241"/>
    </row>
    <row r="91" ht="15" customHeight="1">
      <c r="B91" s="250"/>
      <c r="C91" s="228" t="s">
        <v>644</v>
      </c>
      <c r="D91" s="228"/>
      <c r="E91" s="228"/>
      <c r="F91" s="249" t="s">
        <v>615</v>
      </c>
      <c r="G91" s="248"/>
      <c r="H91" s="228" t="s">
        <v>645</v>
      </c>
      <c r="I91" s="228" t="s">
        <v>646</v>
      </c>
      <c r="J91" s="228"/>
      <c r="K91" s="241"/>
    </row>
    <row r="92" ht="15" customHeight="1">
      <c r="B92" s="250"/>
      <c r="C92" s="228" t="s">
        <v>647</v>
      </c>
      <c r="D92" s="228"/>
      <c r="E92" s="228"/>
      <c r="F92" s="249" t="s">
        <v>615</v>
      </c>
      <c r="G92" s="248"/>
      <c r="H92" s="228" t="s">
        <v>648</v>
      </c>
      <c r="I92" s="228" t="s">
        <v>649</v>
      </c>
      <c r="J92" s="228"/>
      <c r="K92" s="241"/>
    </row>
    <row r="93" ht="15" customHeight="1">
      <c r="B93" s="250"/>
      <c r="C93" s="228" t="s">
        <v>650</v>
      </c>
      <c r="D93" s="228"/>
      <c r="E93" s="228"/>
      <c r="F93" s="249" t="s">
        <v>615</v>
      </c>
      <c r="G93" s="248"/>
      <c r="H93" s="228" t="s">
        <v>650</v>
      </c>
      <c r="I93" s="228" t="s">
        <v>649</v>
      </c>
      <c r="J93" s="228"/>
      <c r="K93" s="241"/>
    </row>
    <row r="94" ht="15" customHeight="1">
      <c r="B94" s="250"/>
      <c r="C94" s="228" t="s">
        <v>37</v>
      </c>
      <c r="D94" s="228"/>
      <c r="E94" s="228"/>
      <c r="F94" s="249" t="s">
        <v>615</v>
      </c>
      <c r="G94" s="248"/>
      <c r="H94" s="228" t="s">
        <v>651</v>
      </c>
      <c r="I94" s="228" t="s">
        <v>649</v>
      </c>
      <c r="J94" s="228"/>
      <c r="K94" s="241"/>
    </row>
    <row r="95" ht="15" customHeight="1">
      <c r="B95" s="250"/>
      <c r="C95" s="228" t="s">
        <v>47</v>
      </c>
      <c r="D95" s="228"/>
      <c r="E95" s="228"/>
      <c r="F95" s="249" t="s">
        <v>615</v>
      </c>
      <c r="G95" s="248"/>
      <c r="H95" s="228" t="s">
        <v>652</v>
      </c>
      <c r="I95" s="228" t="s">
        <v>649</v>
      </c>
      <c r="J95" s="228"/>
      <c r="K95" s="241"/>
    </row>
    <row r="96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ht="18.75" customHeight="1">
      <c r="B98" s="235"/>
      <c r="C98" s="235"/>
      <c r="D98" s="235"/>
      <c r="E98" s="235"/>
      <c r="F98" s="235"/>
      <c r="G98" s="235"/>
      <c r="H98" s="235"/>
      <c r="I98" s="235"/>
      <c r="J98" s="235"/>
      <c r="K98" s="235"/>
    </row>
    <row r="99" ht="7.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8"/>
    </row>
    <row r="100" ht="45" customHeight="1">
      <c r="B100" s="239"/>
      <c r="C100" s="240" t="s">
        <v>653</v>
      </c>
      <c r="D100" s="240"/>
      <c r="E100" s="240"/>
      <c r="F100" s="240"/>
      <c r="G100" s="240"/>
      <c r="H100" s="240"/>
      <c r="I100" s="240"/>
      <c r="J100" s="240"/>
      <c r="K100" s="241"/>
    </row>
    <row r="101" ht="17.25" customHeight="1">
      <c r="B101" s="239"/>
      <c r="C101" s="242" t="s">
        <v>609</v>
      </c>
      <c r="D101" s="242"/>
      <c r="E101" s="242"/>
      <c r="F101" s="242" t="s">
        <v>610</v>
      </c>
      <c r="G101" s="243"/>
      <c r="H101" s="242" t="s">
        <v>104</v>
      </c>
      <c r="I101" s="242" t="s">
        <v>56</v>
      </c>
      <c r="J101" s="242" t="s">
        <v>611</v>
      </c>
      <c r="K101" s="241"/>
    </row>
    <row r="102" ht="17.25" customHeight="1">
      <c r="B102" s="239"/>
      <c r="C102" s="244" t="s">
        <v>612</v>
      </c>
      <c r="D102" s="244"/>
      <c r="E102" s="244"/>
      <c r="F102" s="245" t="s">
        <v>613</v>
      </c>
      <c r="G102" s="246"/>
      <c r="H102" s="244"/>
      <c r="I102" s="244"/>
      <c r="J102" s="244" t="s">
        <v>614</v>
      </c>
      <c r="K102" s="241"/>
    </row>
    <row r="103" ht="5.25" customHeight="1">
      <c r="B103" s="239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ht="15" customHeight="1">
      <c r="B104" s="239"/>
      <c r="C104" s="228" t="s">
        <v>52</v>
      </c>
      <c r="D104" s="247"/>
      <c r="E104" s="247"/>
      <c r="F104" s="249" t="s">
        <v>615</v>
      </c>
      <c r="G104" s="258"/>
      <c r="H104" s="228" t="s">
        <v>654</v>
      </c>
      <c r="I104" s="228" t="s">
        <v>617</v>
      </c>
      <c r="J104" s="228">
        <v>20</v>
      </c>
      <c r="K104" s="241"/>
    </row>
    <row r="105" ht="15" customHeight="1">
      <c r="B105" s="239"/>
      <c r="C105" s="228" t="s">
        <v>618</v>
      </c>
      <c r="D105" s="228"/>
      <c r="E105" s="228"/>
      <c r="F105" s="249" t="s">
        <v>615</v>
      </c>
      <c r="G105" s="228"/>
      <c r="H105" s="228" t="s">
        <v>654</v>
      </c>
      <c r="I105" s="228" t="s">
        <v>617</v>
      </c>
      <c r="J105" s="228">
        <v>120</v>
      </c>
      <c r="K105" s="241"/>
    </row>
    <row r="106" ht="15" customHeight="1">
      <c r="B106" s="250"/>
      <c r="C106" s="228" t="s">
        <v>620</v>
      </c>
      <c r="D106" s="228"/>
      <c r="E106" s="228"/>
      <c r="F106" s="249" t="s">
        <v>621</v>
      </c>
      <c r="G106" s="228"/>
      <c r="H106" s="228" t="s">
        <v>654</v>
      </c>
      <c r="I106" s="228" t="s">
        <v>617</v>
      </c>
      <c r="J106" s="228">
        <v>50</v>
      </c>
      <c r="K106" s="241"/>
    </row>
    <row r="107" ht="15" customHeight="1">
      <c r="B107" s="250"/>
      <c r="C107" s="228" t="s">
        <v>623</v>
      </c>
      <c r="D107" s="228"/>
      <c r="E107" s="228"/>
      <c r="F107" s="249" t="s">
        <v>615</v>
      </c>
      <c r="G107" s="228"/>
      <c r="H107" s="228" t="s">
        <v>654</v>
      </c>
      <c r="I107" s="228" t="s">
        <v>625</v>
      </c>
      <c r="J107" s="228"/>
      <c r="K107" s="241"/>
    </row>
    <row r="108" ht="15" customHeight="1">
      <c r="B108" s="250"/>
      <c r="C108" s="228" t="s">
        <v>634</v>
      </c>
      <c r="D108" s="228"/>
      <c r="E108" s="228"/>
      <c r="F108" s="249" t="s">
        <v>621</v>
      </c>
      <c r="G108" s="228"/>
      <c r="H108" s="228" t="s">
        <v>654</v>
      </c>
      <c r="I108" s="228" t="s">
        <v>617</v>
      </c>
      <c r="J108" s="228">
        <v>50</v>
      </c>
      <c r="K108" s="241"/>
    </row>
    <row r="109" ht="15" customHeight="1">
      <c r="B109" s="250"/>
      <c r="C109" s="228" t="s">
        <v>642</v>
      </c>
      <c r="D109" s="228"/>
      <c r="E109" s="228"/>
      <c r="F109" s="249" t="s">
        <v>621</v>
      </c>
      <c r="G109" s="228"/>
      <c r="H109" s="228" t="s">
        <v>654</v>
      </c>
      <c r="I109" s="228" t="s">
        <v>617</v>
      </c>
      <c r="J109" s="228">
        <v>50</v>
      </c>
      <c r="K109" s="241"/>
    </row>
    <row r="110" ht="15" customHeight="1">
      <c r="B110" s="250"/>
      <c r="C110" s="228" t="s">
        <v>640</v>
      </c>
      <c r="D110" s="228"/>
      <c r="E110" s="228"/>
      <c r="F110" s="249" t="s">
        <v>621</v>
      </c>
      <c r="G110" s="228"/>
      <c r="H110" s="228" t="s">
        <v>654</v>
      </c>
      <c r="I110" s="228" t="s">
        <v>617</v>
      </c>
      <c r="J110" s="228">
        <v>50</v>
      </c>
      <c r="K110" s="241"/>
    </row>
    <row r="111" ht="15" customHeight="1">
      <c r="B111" s="250"/>
      <c r="C111" s="228" t="s">
        <v>52</v>
      </c>
      <c r="D111" s="228"/>
      <c r="E111" s="228"/>
      <c r="F111" s="249" t="s">
        <v>615</v>
      </c>
      <c r="G111" s="228"/>
      <c r="H111" s="228" t="s">
        <v>655</v>
      </c>
      <c r="I111" s="228" t="s">
        <v>617</v>
      </c>
      <c r="J111" s="228">
        <v>20</v>
      </c>
      <c r="K111" s="241"/>
    </row>
    <row r="112" ht="15" customHeight="1">
      <c r="B112" s="250"/>
      <c r="C112" s="228" t="s">
        <v>656</v>
      </c>
      <c r="D112" s="228"/>
      <c r="E112" s="228"/>
      <c r="F112" s="249" t="s">
        <v>615</v>
      </c>
      <c r="G112" s="228"/>
      <c r="H112" s="228" t="s">
        <v>657</v>
      </c>
      <c r="I112" s="228" t="s">
        <v>617</v>
      </c>
      <c r="J112" s="228">
        <v>120</v>
      </c>
      <c r="K112" s="241"/>
    </row>
    <row r="113" ht="15" customHeight="1">
      <c r="B113" s="250"/>
      <c r="C113" s="228" t="s">
        <v>37</v>
      </c>
      <c r="D113" s="228"/>
      <c r="E113" s="228"/>
      <c r="F113" s="249" t="s">
        <v>615</v>
      </c>
      <c r="G113" s="228"/>
      <c r="H113" s="228" t="s">
        <v>658</v>
      </c>
      <c r="I113" s="228" t="s">
        <v>649</v>
      </c>
      <c r="J113" s="228"/>
      <c r="K113" s="241"/>
    </row>
    <row r="114" ht="15" customHeight="1">
      <c r="B114" s="250"/>
      <c r="C114" s="228" t="s">
        <v>47</v>
      </c>
      <c r="D114" s="228"/>
      <c r="E114" s="228"/>
      <c r="F114" s="249" t="s">
        <v>615</v>
      </c>
      <c r="G114" s="228"/>
      <c r="H114" s="228" t="s">
        <v>659</v>
      </c>
      <c r="I114" s="228" t="s">
        <v>649</v>
      </c>
      <c r="J114" s="228"/>
      <c r="K114" s="241"/>
    </row>
    <row r="115" ht="15" customHeight="1">
      <c r="B115" s="250"/>
      <c r="C115" s="228" t="s">
        <v>56</v>
      </c>
      <c r="D115" s="228"/>
      <c r="E115" s="228"/>
      <c r="F115" s="249" t="s">
        <v>615</v>
      </c>
      <c r="G115" s="228"/>
      <c r="H115" s="228" t="s">
        <v>660</v>
      </c>
      <c r="I115" s="228" t="s">
        <v>661</v>
      </c>
      <c r="J115" s="228"/>
      <c r="K115" s="241"/>
    </row>
    <row r="116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ht="18.75" customHeight="1">
      <c r="B117" s="260"/>
      <c r="C117" s="224"/>
      <c r="D117" s="224"/>
      <c r="E117" s="224"/>
      <c r="F117" s="261"/>
      <c r="G117" s="224"/>
      <c r="H117" s="224"/>
      <c r="I117" s="224"/>
      <c r="J117" s="224"/>
      <c r="K117" s="260"/>
    </row>
    <row r="118" ht="18.75" customHeight="1">
      <c r="B118" s="235"/>
      <c r="C118" s="235"/>
      <c r="D118" s="235"/>
      <c r="E118" s="235"/>
      <c r="F118" s="235"/>
      <c r="G118" s="235"/>
      <c r="H118" s="235"/>
      <c r="I118" s="235"/>
      <c r="J118" s="235"/>
      <c r="K118" s="235"/>
    </row>
    <row r="119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ht="45" customHeight="1">
      <c r="B120" s="265"/>
      <c r="C120" s="218" t="s">
        <v>662</v>
      </c>
      <c r="D120" s="218"/>
      <c r="E120" s="218"/>
      <c r="F120" s="218"/>
      <c r="G120" s="218"/>
      <c r="H120" s="218"/>
      <c r="I120" s="218"/>
      <c r="J120" s="218"/>
      <c r="K120" s="266"/>
    </row>
    <row r="121" ht="17.25" customHeight="1">
      <c r="B121" s="267"/>
      <c r="C121" s="242" t="s">
        <v>609</v>
      </c>
      <c r="D121" s="242"/>
      <c r="E121" s="242"/>
      <c r="F121" s="242" t="s">
        <v>610</v>
      </c>
      <c r="G121" s="243"/>
      <c r="H121" s="242" t="s">
        <v>104</v>
      </c>
      <c r="I121" s="242" t="s">
        <v>56</v>
      </c>
      <c r="J121" s="242" t="s">
        <v>611</v>
      </c>
      <c r="K121" s="268"/>
    </row>
    <row r="122" ht="17.25" customHeight="1">
      <c r="B122" s="267"/>
      <c r="C122" s="244" t="s">
        <v>612</v>
      </c>
      <c r="D122" s="244"/>
      <c r="E122" s="244"/>
      <c r="F122" s="245" t="s">
        <v>613</v>
      </c>
      <c r="G122" s="246"/>
      <c r="H122" s="244"/>
      <c r="I122" s="244"/>
      <c r="J122" s="244" t="s">
        <v>614</v>
      </c>
      <c r="K122" s="268"/>
    </row>
    <row r="123" ht="5.25" customHeight="1">
      <c r="B123" s="269"/>
      <c r="C123" s="247"/>
      <c r="D123" s="247"/>
      <c r="E123" s="247"/>
      <c r="F123" s="247"/>
      <c r="G123" s="228"/>
      <c r="H123" s="247"/>
      <c r="I123" s="247"/>
      <c r="J123" s="247"/>
      <c r="K123" s="270"/>
    </row>
    <row r="124" ht="15" customHeight="1">
      <c r="B124" s="269"/>
      <c r="C124" s="228" t="s">
        <v>618</v>
      </c>
      <c r="D124" s="247"/>
      <c r="E124" s="247"/>
      <c r="F124" s="249" t="s">
        <v>615</v>
      </c>
      <c r="G124" s="228"/>
      <c r="H124" s="228" t="s">
        <v>654</v>
      </c>
      <c r="I124" s="228" t="s">
        <v>617</v>
      </c>
      <c r="J124" s="228">
        <v>120</v>
      </c>
      <c r="K124" s="271"/>
    </row>
    <row r="125" ht="15" customHeight="1">
      <c r="B125" s="269"/>
      <c r="C125" s="228" t="s">
        <v>663</v>
      </c>
      <c r="D125" s="228"/>
      <c r="E125" s="228"/>
      <c r="F125" s="249" t="s">
        <v>615</v>
      </c>
      <c r="G125" s="228"/>
      <c r="H125" s="228" t="s">
        <v>664</v>
      </c>
      <c r="I125" s="228" t="s">
        <v>617</v>
      </c>
      <c r="J125" s="228" t="s">
        <v>665</v>
      </c>
      <c r="K125" s="271"/>
    </row>
    <row r="126" ht="15" customHeight="1">
      <c r="B126" s="269"/>
      <c r="C126" s="228" t="s">
        <v>564</v>
      </c>
      <c r="D126" s="228"/>
      <c r="E126" s="228"/>
      <c r="F126" s="249" t="s">
        <v>615</v>
      </c>
      <c r="G126" s="228"/>
      <c r="H126" s="228" t="s">
        <v>666</v>
      </c>
      <c r="I126" s="228" t="s">
        <v>617</v>
      </c>
      <c r="J126" s="228" t="s">
        <v>665</v>
      </c>
      <c r="K126" s="271"/>
    </row>
    <row r="127" ht="15" customHeight="1">
      <c r="B127" s="269"/>
      <c r="C127" s="228" t="s">
        <v>626</v>
      </c>
      <c r="D127" s="228"/>
      <c r="E127" s="228"/>
      <c r="F127" s="249" t="s">
        <v>621</v>
      </c>
      <c r="G127" s="228"/>
      <c r="H127" s="228" t="s">
        <v>627</v>
      </c>
      <c r="I127" s="228" t="s">
        <v>617</v>
      </c>
      <c r="J127" s="228">
        <v>15</v>
      </c>
      <c r="K127" s="271"/>
    </row>
    <row r="128" ht="15" customHeight="1">
      <c r="B128" s="269"/>
      <c r="C128" s="251" t="s">
        <v>628</v>
      </c>
      <c r="D128" s="251"/>
      <c r="E128" s="251"/>
      <c r="F128" s="252" t="s">
        <v>621</v>
      </c>
      <c r="G128" s="251"/>
      <c r="H128" s="251" t="s">
        <v>629</v>
      </c>
      <c r="I128" s="251" t="s">
        <v>617</v>
      </c>
      <c r="J128" s="251">
        <v>15</v>
      </c>
      <c r="K128" s="271"/>
    </row>
    <row r="129" ht="15" customHeight="1">
      <c r="B129" s="269"/>
      <c r="C129" s="251" t="s">
        <v>630</v>
      </c>
      <c r="D129" s="251"/>
      <c r="E129" s="251"/>
      <c r="F129" s="252" t="s">
        <v>621</v>
      </c>
      <c r="G129" s="251"/>
      <c r="H129" s="251" t="s">
        <v>631</v>
      </c>
      <c r="I129" s="251" t="s">
        <v>617</v>
      </c>
      <c r="J129" s="251">
        <v>20</v>
      </c>
      <c r="K129" s="271"/>
    </row>
    <row r="130" ht="15" customHeight="1">
      <c r="B130" s="269"/>
      <c r="C130" s="251" t="s">
        <v>632</v>
      </c>
      <c r="D130" s="251"/>
      <c r="E130" s="251"/>
      <c r="F130" s="252" t="s">
        <v>621</v>
      </c>
      <c r="G130" s="251"/>
      <c r="H130" s="251" t="s">
        <v>633</v>
      </c>
      <c r="I130" s="251" t="s">
        <v>617</v>
      </c>
      <c r="J130" s="251">
        <v>20</v>
      </c>
      <c r="K130" s="271"/>
    </row>
    <row r="131" ht="15" customHeight="1">
      <c r="B131" s="269"/>
      <c r="C131" s="228" t="s">
        <v>620</v>
      </c>
      <c r="D131" s="228"/>
      <c r="E131" s="228"/>
      <c r="F131" s="249" t="s">
        <v>621</v>
      </c>
      <c r="G131" s="228"/>
      <c r="H131" s="228" t="s">
        <v>654</v>
      </c>
      <c r="I131" s="228" t="s">
        <v>617</v>
      </c>
      <c r="J131" s="228">
        <v>50</v>
      </c>
      <c r="K131" s="271"/>
    </row>
    <row r="132" ht="15" customHeight="1">
      <c r="B132" s="269"/>
      <c r="C132" s="228" t="s">
        <v>634</v>
      </c>
      <c r="D132" s="228"/>
      <c r="E132" s="228"/>
      <c r="F132" s="249" t="s">
        <v>621</v>
      </c>
      <c r="G132" s="228"/>
      <c r="H132" s="228" t="s">
        <v>654</v>
      </c>
      <c r="I132" s="228" t="s">
        <v>617</v>
      </c>
      <c r="J132" s="228">
        <v>50</v>
      </c>
      <c r="K132" s="271"/>
    </row>
    <row r="133" ht="15" customHeight="1">
      <c r="B133" s="269"/>
      <c r="C133" s="228" t="s">
        <v>640</v>
      </c>
      <c r="D133" s="228"/>
      <c r="E133" s="228"/>
      <c r="F133" s="249" t="s">
        <v>621</v>
      </c>
      <c r="G133" s="228"/>
      <c r="H133" s="228" t="s">
        <v>654</v>
      </c>
      <c r="I133" s="228" t="s">
        <v>617</v>
      </c>
      <c r="J133" s="228">
        <v>50</v>
      </c>
      <c r="K133" s="271"/>
    </row>
    <row r="134" ht="15" customHeight="1">
      <c r="B134" s="269"/>
      <c r="C134" s="228" t="s">
        <v>642</v>
      </c>
      <c r="D134" s="228"/>
      <c r="E134" s="228"/>
      <c r="F134" s="249" t="s">
        <v>621</v>
      </c>
      <c r="G134" s="228"/>
      <c r="H134" s="228" t="s">
        <v>654</v>
      </c>
      <c r="I134" s="228" t="s">
        <v>617</v>
      </c>
      <c r="J134" s="228">
        <v>50</v>
      </c>
      <c r="K134" s="271"/>
    </row>
    <row r="135" ht="15" customHeight="1">
      <c r="B135" s="269"/>
      <c r="C135" s="228" t="s">
        <v>109</v>
      </c>
      <c r="D135" s="228"/>
      <c r="E135" s="228"/>
      <c r="F135" s="249" t="s">
        <v>621</v>
      </c>
      <c r="G135" s="228"/>
      <c r="H135" s="228" t="s">
        <v>667</v>
      </c>
      <c r="I135" s="228" t="s">
        <v>617</v>
      </c>
      <c r="J135" s="228">
        <v>255</v>
      </c>
      <c r="K135" s="271"/>
    </row>
    <row r="136" ht="15" customHeight="1">
      <c r="B136" s="269"/>
      <c r="C136" s="228" t="s">
        <v>644</v>
      </c>
      <c r="D136" s="228"/>
      <c r="E136" s="228"/>
      <c r="F136" s="249" t="s">
        <v>615</v>
      </c>
      <c r="G136" s="228"/>
      <c r="H136" s="228" t="s">
        <v>668</v>
      </c>
      <c r="I136" s="228" t="s">
        <v>646</v>
      </c>
      <c r="J136" s="228"/>
      <c r="K136" s="271"/>
    </row>
    <row r="137" ht="15" customHeight="1">
      <c r="B137" s="269"/>
      <c r="C137" s="228" t="s">
        <v>647</v>
      </c>
      <c r="D137" s="228"/>
      <c r="E137" s="228"/>
      <c r="F137" s="249" t="s">
        <v>615</v>
      </c>
      <c r="G137" s="228"/>
      <c r="H137" s="228" t="s">
        <v>669</v>
      </c>
      <c r="I137" s="228" t="s">
        <v>649</v>
      </c>
      <c r="J137" s="228"/>
      <c r="K137" s="271"/>
    </row>
    <row r="138" ht="15" customHeight="1">
      <c r="B138" s="269"/>
      <c r="C138" s="228" t="s">
        <v>650</v>
      </c>
      <c r="D138" s="228"/>
      <c r="E138" s="228"/>
      <c r="F138" s="249" t="s">
        <v>615</v>
      </c>
      <c r="G138" s="228"/>
      <c r="H138" s="228" t="s">
        <v>650</v>
      </c>
      <c r="I138" s="228" t="s">
        <v>649</v>
      </c>
      <c r="J138" s="228"/>
      <c r="K138" s="271"/>
    </row>
    <row r="139" ht="15" customHeight="1">
      <c r="B139" s="269"/>
      <c r="C139" s="228" t="s">
        <v>37</v>
      </c>
      <c r="D139" s="228"/>
      <c r="E139" s="228"/>
      <c r="F139" s="249" t="s">
        <v>615</v>
      </c>
      <c r="G139" s="228"/>
      <c r="H139" s="228" t="s">
        <v>670</v>
      </c>
      <c r="I139" s="228" t="s">
        <v>649</v>
      </c>
      <c r="J139" s="228"/>
      <c r="K139" s="271"/>
    </row>
    <row r="140" ht="15" customHeight="1">
      <c r="B140" s="269"/>
      <c r="C140" s="228" t="s">
        <v>671</v>
      </c>
      <c r="D140" s="228"/>
      <c r="E140" s="228"/>
      <c r="F140" s="249" t="s">
        <v>615</v>
      </c>
      <c r="G140" s="228"/>
      <c r="H140" s="228" t="s">
        <v>672</v>
      </c>
      <c r="I140" s="228" t="s">
        <v>649</v>
      </c>
      <c r="J140" s="228"/>
      <c r="K140" s="271"/>
    </row>
    <row r="14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ht="18.75" customHeight="1">
      <c r="B142" s="224"/>
      <c r="C142" s="224"/>
      <c r="D142" s="224"/>
      <c r="E142" s="224"/>
      <c r="F142" s="261"/>
      <c r="G142" s="224"/>
      <c r="H142" s="224"/>
      <c r="I142" s="224"/>
      <c r="J142" s="224"/>
      <c r="K142" s="224"/>
    </row>
    <row r="143" ht="18.75" customHeight="1">
      <c r="B143" s="235"/>
      <c r="C143" s="235"/>
      <c r="D143" s="235"/>
      <c r="E143" s="235"/>
      <c r="F143" s="235"/>
      <c r="G143" s="235"/>
      <c r="H143" s="235"/>
      <c r="I143" s="235"/>
      <c r="J143" s="235"/>
      <c r="K143" s="235"/>
    </row>
    <row r="144" ht="7.5" customHeight="1">
      <c r="B144" s="236"/>
      <c r="C144" s="237"/>
      <c r="D144" s="237"/>
      <c r="E144" s="237"/>
      <c r="F144" s="237"/>
      <c r="G144" s="237"/>
      <c r="H144" s="237"/>
      <c r="I144" s="237"/>
      <c r="J144" s="237"/>
      <c r="K144" s="238"/>
    </row>
    <row r="145" ht="45" customHeight="1">
      <c r="B145" s="239"/>
      <c r="C145" s="240" t="s">
        <v>673</v>
      </c>
      <c r="D145" s="240"/>
      <c r="E145" s="240"/>
      <c r="F145" s="240"/>
      <c r="G145" s="240"/>
      <c r="H145" s="240"/>
      <c r="I145" s="240"/>
      <c r="J145" s="240"/>
      <c r="K145" s="241"/>
    </row>
    <row r="146" ht="17.25" customHeight="1">
      <c r="B146" s="239"/>
      <c r="C146" s="242" t="s">
        <v>609</v>
      </c>
      <c r="D146" s="242"/>
      <c r="E146" s="242"/>
      <c r="F146" s="242" t="s">
        <v>610</v>
      </c>
      <c r="G146" s="243"/>
      <c r="H146" s="242" t="s">
        <v>104</v>
      </c>
      <c r="I146" s="242" t="s">
        <v>56</v>
      </c>
      <c r="J146" s="242" t="s">
        <v>611</v>
      </c>
      <c r="K146" s="241"/>
    </row>
    <row r="147" ht="17.25" customHeight="1">
      <c r="B147" s="239"/>
      <c r="C147" s="244" t="s">
        <v>612</v>
      </c>
      <c r="D147" s="244"/>
      <c r="E147" s="244"/>
      <c r="F147" s="245" t="s">
        <v>613</v>
      </c>
      <c r="G147" s="246"/>
      <c r="H147" s="244"/>
      <c r="I147" s="244"/>
      <c r="J147" s="244" t="s">
        <v>614</v>
      </c>
      <c r="K147" s="241"/>
    </row>
    <row r="148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ht="15" customHeight="1">
      <c r="B149" s="250"/>
      <c r="C149" s="275" t="s">
        <v>618</v>
      </c>
      <c r="D149" s="228"/>
      <c r="E149" s="228"/>
      <c r="F149" s="276" t="s">
        <v>615</v>
      </c>
      <c r="G149" s="228"/>
      <c r="H149" s="275" t="s">
        <v>654</v>
      </c>
      <c r="I149" s="275" t="s">
        <v>617</v>
      </c>
      <c r="J149" s="275">
        <v>120</v>
      </c>
      <c r="K149" s="271"/>
    </row>
    <row r="150" ht="15" customHeight="1">
      <c r="B150" s="250"/>
      <c r="C150" s="275" t="s">
        <v>663</v>
      </c>
      <c r="D150" s="228"/>
      <c r="E150" s="228"/>
      <c r="F150" s="276" t="s">
        <v>615</v>
      </c>
      <c r="G150" s="228"/>
      <c r="H150" s="275" t="s">
        <v>674</v>
      </c>
      <c r="I150" s="275" t="s">
        <v>617</v>
      </c>
      <c r="J150" s="275" t="s">
        <v>665</v>
      </c>
      <c r="K150" s="271"/>
    </row>
    <row r="151" ht="15" customHeight="1">
      <c r="B151" s="250"/>
      <c r="C151" s="275" t="s">
        <v>564</v>
      </c>
      <c r="D151" s="228"/>
      <c r="E151" s="228"/>
      <c r="F151" s="276" t="s">
        <v>615</v>
      </c>
      <c r="G151" s="228"/>
      <c r="H151" s="275" t="s">
        <v>675</v>
      </c>
      <c r="I151" s="275" t="s">
        <v>617</v>
      </c>
      <c r="J151" s="275" t="s">
        <v>665</v>
      </c>
      <c r="K151" s="271"/>
    </row>
    <row r="152" ht="15" customHeight="1">
      <c r="B152" s="250"/>
      <c r="C152" s="275" t="s">
        <v>620</v>
      </c>
      <c r="D152" s="228"/>
      <c r="E152" s="228"/>
      <c r="F152" s="276" t="s">
        <v>621</v>
      </c>
      <c r="G152" s="228"/>
      <c r="H152" s="275" t="s">
        <v>654</v>
      </c>
      <c r="I152" s="275" t="s">
        <v>617</v>
      </c>
      <c r="J152" s="275">
        <v>50</v>
      </c>
      <c r="K152" s="271"/>
    </row>
    <row r="153" ht="15" customHeight="1">
      <c r="B153" s="250"/>
      <c r="C153" s="275" t="s">
        <v>623</v>
      </c>
      <c r="D153" s="228"/>
      <c r="E153" s="228"/>
      <c r="F153" s="276" t="s">
        <v>615</v>
      </c>
      <c r="G153" s="228"/>
      <c r="H153" s="275" t="s">
        <v>654</v>
      </c>
      <c r="I153" s="275" t="s">
        <v>625</v>
      </c>
      <c r="J153" s="275"/>
      <c r="K153" s="271"/>
    </row>
    <row r="154" ht="15" customHeight="1">
      <c r="B154" s="250"/>
      <c r="C154" s="275" t="s">
        <v>634</v>
      </c>
      <c r="D154" s="228"/>
      <c r="E154" s="228"/>
      <c r="F154" s="276" t="s">
        <v>621</v>
      </c>
      <c r="G154" s="228"/>
      <c r="H154" s="275" t="s">
        <v>654</v>
      </c>
      <c r="I154" s="275" t="s">
        <v>617</v>
      </c>
      <c r="J154" s="275">
        <v>50</v>
      </c>
      <c r="K154" s="271"/>
    </row>
    <row r="155" ht="15" customHeight="1">
      <c r="B155" s="250"/>
      <c r="C155" s="275" t="s">
        <v>642</v>
      </c>
      <c r="D155" s="228"/>
      <c r="E155" s="228"/>
      <c r="F155" s="276" t="s">
        <v>621</v>
      </c>
      <c r="G155" s="228"/>
      <c r="H155" s="275" t="s">
        <v>654</v>
      </c>
      <c r="I155" s="275" t="s">
        <v>617</v>
      </c>
      <c r="J155" s="275">
        <v>50</v>
      </c>
      <c r="K155" s="271"/>
    </row>
    <row r="156" ht="15" customHeight="1">
      <c r="B156" s="250"/>
      <c r="C156" s="275" t="s">
        <v>640</v>
      </c>
      <c r="D156" s="228"/>
      <c r="E156" s="228"/>
      <c r="F156" s="276" t="s">
        <v>621</v>
      </c>
      <c r="G156" s="228"/>
      <c r="H156" s="275" t="s">
        <v>654</v>
      </c>
      <c r="I156" s="275" t="s">
        <v>617</v>
      </c>
      <c r="J156" s="275">
        <v>50</v>
      </c>
      <c r="K156" s="271"/>
    </row>
    <row r="157" ht="15" customHeight="1">
      <c r="B157" s="250"/>
      <c r="C157" s="275" t="s">
        <v>92</v>
      </c>
      <c r="D157" s="228"/>
      <c r="E157" s="228"/>
      <c r="F157" s="276" t="s">
        <v>615</v>
      </c>
      <c r="G157" s="228"/>
      <c r="H157" s="275" t="s">
        <v>676</v>
      </c>
      <c r="I157" s="275" t="s">
        <v>617</v>
      </c>
      <c r="J157" s="275" t="s">
        <v>677</v>
      </c>
      <c r="K157" s="271"/>
    </row>
    <row r="158" ht="15" customHeight="1">
      <c r="B158" s="250"/>
      <c r="C158" s="275" t="s">
        <v>678</v>
      </c>
      <c r="D158" s="228"/>
      <c r="E158" s="228"/>
      <c r="F158" s="276" t="s">
        <v>615</v>
      </c>
      <c r="G158" s="228"/>
      <c r="H158" s="275" t="s">
        <v>679</v>
      </c>
      <c r="I158" s="275" t="s">
        <v>649</v>
      </c>
      <c r="J158" s="275"/>
      <c r="K158" s="271"/>
    </row>
    <row r="159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ht="18.75" customHeight="1">
      <c r="B160" s="224"/>
      <c r="C160" s="228"/>
      <c r="D160" s="228"/>
      <c r="E160" s="228"/>
      <c r="F160" s="249"/>
      <c r="G160" s="228"/>
      <c r="H160" s="228"/>
      <c r="I160" s="228"/>
      <c r="J160" s="228"/>
      <c r="K160" s="224"/>
    </row>
    <row r="161" ht="18.75" customHeight="1">
      <c r="B161" s="235"/>
      <c r="C161" s="235"/>
      <c r="D161" s="235"/>
      <c r="E161" s="235"/>
      <c r="F161" s="235"/>
      <c r="G161" s="235"/>
      <c r="H161" s="235"/>
      <c r="I161" s="235"/>
      <c r="J161" s="235"/>
      <c r="K161" s="235"/>
    </row>
    <row r="162" ht="7.5" customHeight="1">
      <c r="B162" s="214"/>
      <c r="C162" s="215"/>
      <c r="D162" s="215"/>
      <c r="E162" s="215"/>
      <c r="F162" s="215"/>
      <c r="G162" s="215"/>
      <c r="H162" s="215"/>
      <c r="I162" s="215"/>
      <c r="J162" s="215"/>
      <c r="K162" s="216"/>
    </row>
    <row r="163" ht="45" customHeight="1">
      <c r="B163" s="217"/>
      <c r="C163" s="218" t="s">
        <v>680</v>
      </c>
      <c r="D163" s="218"/>
      <c r="E163" s="218"/>
      <c r="F163" s="218"/>
      <c r="G163" s="218"/>
      <c r="H163" s="218"/>
      <c r="I163" s="218"/>
      <c r="J163" s="218"/>
      <c r="K163" s="219"/>
    </row>
    <row r="164" ht="17.25" customHeight="1">
      <c r="B164" s="217"/>
      <c r="C164" s="242" t="s">
        <v>609</v>
      </c>
      <c r="D164" s="242"/>
      <c r="E164" s="242"/>
      <c r="F164" s="242" t="s">
        <v>610</v>
      </c>
      <c r="G164" s="279"/>
      <c r="H164" s="280" t="s">
        <v>104</v>
      </c>
      <c r="I164" s="280" t="s">
        <v>56</v>
      </c>
      <c r="J164" s="242" t="s">
        <v>611</v>
      </c>
      <c r="K164" s="219"/>
    </row>
    <row r="165" ht="17.25" customHeight="1">
      <c r="B165" s="220"/>
      <c r="C165" s="244" t="s">
        <v>612</v>
      </c>
      <c r="D165" s="244"/>
      <c r="E165" s="244"/>
      <c r="F165" s="245" t="s">
        <v>613</v>
      </c>
      <c r="G165" s="281"/>
      <c r="H165" s="282"/>
      <c r="I165" s="282"/>
      <c r="J165" s="244" t="s">
        <v>614</v>
      </c>
      <c r="K165" s="222"/>
    </row>
    <row r="166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ht="15" customHeight="1">
      <c r="B167" s="250"/>
      <c r="C167" s="228" t="s">
        <v>618</v>
      </c>
      <c r="D167" s="228"/>
      <c r="E167" s="228"/>
      <c r="F167" s="249" t="s">
        <v>615</v>
      </c>
      <c r="G167" s="228"/>
      <c r="H167" s="228" t="s">
        <v>654</v>
      </c>
      <c r="I167" s="228" t="s">
        <v>617</v>
      </c>
      <c r="J167" s="228">
        <v>120</v>
      </c>
      <c r="K167" s="271"/>
    </row>
    <row r="168" ht="15" customHeight="1">
      <c r="B168" s="250"/>
      <c r="C168" s="228" t="s">
        <v>663</v>
      </c>
      <c r="D168" s="228"/>
      <c r="E168" s="228"/>
      <c r="F168" s="249" t="s">
        <v>615</v>
      </c>
      <c r="G168" s="228"/>
      <c r="H168" s="228" t="s">
        <v>664</v>
      </c>
      <c r="I168" s="228" t="s">
        <v>617</v>
      </c>
      <c r="J168" s="228" t="s">
        <v>665</v>
      </c>
      <c r="K168" s="271"/>
    </row>
    <row r="169" ht="15" customHeight="1">
      <c r="B169" s="250"/>
      <c r="C169" s="228" t="s">
        <v>564</v>
      </c>
      <c r="D169" s="228"/>
      <c r="E169" s="228"/>
      <c r="F169" s="249" t="s">
        <v>615</v>
      </c>
      <c r="G169" s="228"/>
      <c r="H169" s="228" t="s">
        <v>681</v>
      </c>
      <c r="I169" s="228" t="s">
        <v>617</v>
      </c>
      <c r="J169" s="228" t="s">
        <v>665</v>
      </c>
      <c r="K169" s="271"/>
    </row>
    <row r="170" ht="15" customHeight="1">
      <c r="B170" s="250"/>
      <c r="C170" s="228" t="s">
        <v>620</v>
      </c>
      <c r="D170" s="228"/>
      <c r="E170" s="228"/>
      <c r="F170" s="249" t="s">
        <v>621</v>
      </c>
      <c r="G170" s="228"/>
      <c r="H170" s="228" t="s">
        <v>681</v>
      </c>
      <c r="I170" s="228" t="s">
        <v>617</v>
      </c>
      <c r="J170" s="228">
        <v>50</v>
      </c>
      <c r="K170" s="271"/>
    </row>
    <row r="171" ht="15" customHeight="1">
      <c r="B171" s="250"/>
      <c r="C171" s="228" t="s">
        <v>623</v>
      </c>
      <c r="D171" s="228"/>
      <c r="E171" s="228"/>
      <c r="F171" s="249" t="s">
        <v>615</v>
      </c>
      <c r="G171" s="228"/>
      <c r="H171" s="228" t="s">
        <v>681</v>
      </c>
      <c r="I171" s="228" t="s">
        <v>625</v>
      </c>
      <c r="J171" s="228"/>
      <c r="K171" s="271"/>
    </row>
    <row r="172" ht="15" customHeight="1">
      <c r="B172" s="250"/>
      <c r="C172" s="228" t="s">
        <v>634</v>
      </c>
      <c r="D172" s="228"/>
      <c r="E172" s="228"/>
      <c r="F172" s="249" t="s">
        <v>621</v>
      </c>
      <c r="G172" s="228"/>
      <c r="H172" s="228" t="s">
        <v>681</v>
      </c>
      <c r="I172" s="228" t="s">
        <v>617</v>
      </c>
      <c r="J172" s="228">
        <v>50</v>
      </c>
      <c r="K172" s="271"/>
    </row>
    <row r="173" ht="15" customHeight="1">
      <c r="B173" s="250"/>
      <c r="C173" s="228" t="s">
        <v>642</v>
      </c>
      <c r="D173" s="228"/>
      <c r="E173" s="228"/>
      <c r="F173" s="249" t="s">
        <v>621</v>
      </c>
      <c r="G173" s="228"/>
      <c r="H173" s="228" t="s">
        <v>681</v>
      </c>
      <c r="I173" s="228" t="s">
        <v>617</v>
      </c>
      <c r="J173" s="228">
        <v>50</v>
      </c>
      <c r="K173" s="271"/>
    </row>
    <row r="174" ht="15" customHeight="1">
      <c r="B174" s="250"/>
      <c r="C174" s="228" t="s">
        <v>640</v>
      </c>
      <c r="D174" s="228"/>
      <c r="E174" s="228"/>
      <c r="F174" s="249" t="s">
        <v>621</v>
      </c>
      <c r="G174" s="228"/>
      <c r="H174" s="228" t="s">
        <v>681</v>
      </c>
      <c r="I174" s="228" t="s">
        <v>617</v>
      </c>
      <c r="J174" s="228">
        <v>50</v>
      </c>
      <c r="K174" s="271"/>
    </row>
    <row r="175" ht="15" customHeight="1">
      <c r="B175" s="250"/>
      <c r="C175" s="228" t="s">
        <v>103</v>
      </c>
      <c r="D175" s="228"/>
      <c r="E175" s="228"/>
      <c r="F175" s="249" t="s">
        <v>615</v>
      </c>
      <c r="G175" s="228"/>
      <c r="H175" s="228" t="s">
        <v>682</v>
      </c>
      <c r="I175" s="228" t="s">
        <v>683</v>
      </c>
      <c r="J175" s="228"/>
      <c r="K175" s="271"/>
    </row>
    <row r="176" ht="15" customHeight="1">
      <c r="B176" s="250"/>
      <c r="C176" s="228" t="s">
        <v>56</v>
      </c>
      <c r="D176" s="228"/>
      <c r="E176" s="228"/>
      <c r="F176" s="249" t="s">
        <v>615</v>
      </c>
      <c r="G176" s="228"/>
      <c r="H176" s="228" t="s">
        <v>684</v>
      </c>
      <c r="I176" s="228" t="s">
        <v>685</v>
      </c>
      <c r="J176" s="228">
        <v>1</v>
      </c>
      <c r="K176" s="271"/>
    </row>
    <row r="177" ht="15" customHeight="1">
      <c r="B177" s="250"/>
      <c r="C177" s="228" t="s">
        <v>52</v>
      </c>
      <c r="D177" s="228"/>
      <c r="E177" s="228"/>
      <c r="F177" s="249" t="s">
        <v>615</v>
      </c>
      <c r="G177" s="228"/>
      <c r="H177" s="228" t="s">
        <v>686</v>
      </c>
      <c r="I177" s="228" t="s">
        <v>617</v>
      </c>
      <c r="J177" s="228">
        <v>20</v>
      </c>
      <c r="K177" s="271"/>
    </row>
    <row r="178" ht="15" customHeight="1">
      <c r="B178" s="250"/>
      <c r="C178" s="228" t="s">
        <v>104</v>
      </c>
      <c r="D178" s="228"/>
      <c r="E178" s="228"/>
      <c r="F178" s="249" t="s">
        <v>615</v>
      </c>
      <c r="G178" s="228"/>
      <c r="H178" s="228" t="s">
        <v>687</v>
      </c>
      <c r="I178" s="228" t="s">
        <v>617</v>
      </c>
      <c r="J178" s="228">
        <v>255</v>
      </c>
      <c r="K178" s="271"/>
    </row>
    <row r="179" ht="15" customHeight="1">
      <c r="B179" s="250"/>
      <c r="C179" s="228" t="s">
        <v>105</v>
      </c>
      <c r="D179" s="228"/>
      <c r="E179" s="228"/>
      <c r="F179" s="249" t="s">
        <v>615</v>
      </c>
      <c r="G179" s="228"/>
      <c r="H179" s="228" t="s">
        <v>580</v>
      </c>
      <c r="I179" s="228" t="s">
        <v>617</v>
      </c>
      <c r="J179" s="228">
        <v>10</v>
      </c>
      <c r="K179" s="271"/>
    </row>
    <row r="180" ht="15" customHeight="1">
      <c r="B180" s="250"/>
      <c r="C180" s="228" t="s">
        <v>106</v>
      </c>
      <c r="D180" s="228"/>
      <c r="E180" s="228"/>
      <c r="F180" s="249" t="s">
        <v>615</v>
      </c>
      <c r="G180" s="228"/>
      <c r="H180" s="228" t="s">
        <v>688</v>
      </c>
      <c r="I180" s="228" t="s">
        <v>649</v>
      </c>
      <c r="J180" s="228"/>
      <c r="K180" s="271"/>
    </row>
    <row r="181" ht="15" customHeight="1">
      <c r="B181" s="250"/>
      <c r="C181" s="228" t="s">
        <v>689</v>
      </c>
      <c r="D181" s="228"/>
      <c r="E181" s="228"/>
      <c r="F181" s="249" t="s">
        <v>615</v>
      </c>
      <c r="G181" s="228"/>
      <c r="H181" s="228" t="s">
        <v>690</v>
      </c>
      <c r="I181" s="228" t="s">
        <v>649</v>
      </c>
      <c r="J181" s="228"/>
      <c r="K181" s="271"/>
    </row>
    <row r="182" ht="15" customHeight="1">
      <c r="B182" s="250"/>
      <c r="C182" s="228" t="s">
        <v>678</v>
      </c>
      <c r="D182" s="228"/>
      <c r="E182" s="228"/>
      <c r="F182" s="249" t="s">
        <v>615</v>
      </c>
      <c r="G182" s="228"/>
      <c r="H182" s="228" t="s">
        <v>691</v>
      </c>
      <c r="I182" s="228" t="s">
        <v>649</v>
      </c>
      <c r="J182" s="228"/>
      <c r="K182" s="271"/>
    </row>
    <row r="183" ht="15" customHeight="1">
      <c r="B183" s="250"/>
      <c r="C183" s="228" t="s">
        <v>108</v>
      </c>
      <c r="D183" s="228"/>
      <c r="E183" s="228"/>
      <c r="F183" s="249" t="s">
        <v>621</v>
      </c>
      <c r="G183" s="228"/>
      <c r="H183" s="228" t="s">
        <v>692</v>
      </c>
      <c r="I183" s="228" t="s">
        <v>617</v>
      </c>
      <c r="J183" s="228">
        <v>50</v>
      </c>
      <c r="K183" s="271"/>
    </row>
    <row r="184" ht="15" customHeight="1">
      <c r="B184" s="250"/>
      <c r="C184" s="228" t="s">
        <v>693</v>
      </c>
      <c r="D184" s="228"/>
      <c r="E184" s="228"/>
      <c r="F184" s="249" t="s">
        <v>621</v>
      </c>
      <c r="G184" s="228"/>
      <c r="H184" s="228" t="s">
        <v>694</v>
      </c>
      <c r="I184" s="228" t="s">
        <v>695</v>
      </c>
      <c r="J184" s="228"/>
      <c r="K184" s="271"/>
    </row>
    <row r="185" ht="15" customHeight="1">
      <c r="B185" s="250"/>
      <c r="C185" s="228" t="s">
        <v>696</v>
      </c>
      <c r="D185" s="228"/>
      <c r="E185" s="228"/>
      <c r="F185" s="249" t="s">
        <v>621</v>
      </c>
      <c r="G185" s="228"/>
      <c r="H185" s="228" t="s">
        <v>697</v>
      </c>
      <c r="I185" s="228" t="s">
        <v>695</v>
      </c>
      <c r="J185" s="228"/>
      <c r="K185" s="271"/>
    </row>
    <row r="186" ht="15" customHeight="1">
      <c r="B186" s="250"/>
      <c r="C186" s="228" t="s">
        <v>698</v>
      </c>
      <c r="D186" s="228"/>
      <c r="E186" s="228"/>
      <c r="F186" s="249" t="s">
        <v>621</v>
      </c>
      <c r="G186" s="228"/>
      <c r="H186" s="228" t="s">
        <v>699</v>
      </c>
      <c r="I186" s="228" t="s">
        <v>695</v>
      </c>
      <c r="J186" s="228"/>
      <c r="K186" s="271"/>
    </row>
    <row r="187" ht="15" customHeight="1">
      <c r="B187" s="250"/>
      <c r="C187" s="283" t="s">
        <v>700</v>
      </c>
      <c r="D187" s="228"/>
      <c r="E187" s="228"/>
      <c r="F187" s="249" t="s">
        <v>621</v>
      </c>
      <c r="G187" s="228"/>
      <c r="H187" s="228" t="s">
        <v>701</v>
      </c>
      <c r="I187" s="228" t="s">
        <v>702</v>
      </c>
      <c r="J187" s="284" t="s">
        <v>703</v>
      </c>
      <c r="K187" s="271"/>
    </row>
    <row r="188" ht="15" customHeight="1">
      <c r="B188" s="250"/>
      <c r="C188" s="234" t="s">
        <v>41</v>
      </c>
      <c r="D188" s="228"/>
      <c r="E188" s="228"/>
      <c r="F188" s="249" t="s">
        <v>615</v>
      </c>
      <c r="G188" s="228"/>
      <c r="H188" s="224" t="s">
        <v>704</v>
      </c>
      <c r="I188" s="228" t="s">
        <v>705</v>
      </c>
      <c r="J188" s="228"/>
      <c r="K188" s="271"/>
    </row>
    <row r="189" ht="15" customHeight="1">
      <c r="B189" s="250"/>
      <c r="C189" s="234" t="s">
        <v>706</v>
      </c>
      <c r="D189" s="228"/>
      <c r="E189" s="228"/>
      <c r="F189" s="249" t="s">
        <v>615</v>
      </c>
      <c r="G189" s="228"/>
      <c r="H189" s="228" t="s">
        <v>707</v>
      </c>
      <c r="I189" s="228" t="s">
        <v>649</v>
      </c>
      <c r="J189" s="228"/>
      <c r="K189" s="271"/>
    </row>
    <row r="190" ht="15" customHeight="1">
      <c r="B190" s="250"/>
      <c r="C190" s="234" t="s">
        <v>708</v>
      </c>
      <c r="D190" s="228"/>
      <c r="E190" s="228"/>
      <c r="F190" s="249" t="s">
        <v>615</v>
      </c>
      <c r="G190" s="228"/>
      <c r="H190" s="228" t="s">
        <v>709</v>
      </c>
      <c r="I190" s="228" t="s">
        <v>649</v>
      </c>
      <c r="J190" s="228"/>
      <c r="K190" s="271"/>
    </row>
    <row r="191" ht="15" customHeight="1">
      <c r="B191" s="250"/>
      <c r="C191" s="234" t="s">
        <v>710</v>
      </c>
      <c r="D191" s="228"/>
      <c r="E191" s="228"/>
      <c r="F191" s="249" t="s">
        <v>621</v>
      </c>
      <c r="G191" s="228"/>
      <c r="H191" s="228" t="s">
        <v>711</v>
      </c>
      <c r="I191" s="228" t="s">
        <v>649</v>
      </c>
      <c r="J191" s="228"/>
      <c r="K191" s="271"/>
    </row>
    <row r="192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ht="18.75" customHeight="1">
      <c r="B193" s="224"/>
      <c r="C193" s="228"/>
      <c r="D193" s="228"/>
      <c r="E193" s="228"/>
      <c r="F193" s="249"/>
      <c r="G193" s="228"/>
      <c r="H193" s="228"/>
      <c r="I193" s="228"/>
      <c r="J193" s="228"/>
      <c r="K193" s="224"/>
    </row>
    <row r="194" ht="18.75" customHeight="1">
      <c r="B194" s="224"/>
      <c r="C194" s="228"/>
      <c r="D194" s="228"/>
      <c r="E194" s="228"/>
      <c r="F194" s="249"/>
      <c r="G194" s="228"/>
      <c r="H194" s="228"/>
      <c r="I194" s="228"/>
      <c r="J194" s="228"/>
      <c r="K194" s="224"/>
    </row>
    <row r="195" ht="18.75" customHeight="1">
      <c r="B195" s="235"/>
      <c r="C195" s="235"/>
      <c r="D195" s="235"/>
      <c r="E195" s="235"/>
      <c r="F195" s="235"/>
      <c r="G195" s="235"/>
      <c r="H195" s="235"/>
      <c r="I195" s="235"/>
      <c r="J195" s="235"/>
      <c r="K195" s="235"/>
    </row>
    <row r="196" ht="13.5">
      <c r="B196" s="214"/>
      <c r="C196" s="215"/>
      <c r="D196" s="215"/>
      <c r="E196" s="215"/>
      <c r="F196" s="215"/>
      <c r="G196" s="215"/>
      <c r="H196" s="215"/>
      <c r="I196" s="215"/>
      <c r="J196" s="215"/>
      <c r="K196" s="216"/>
    </row>
    <row r="197" ht="21">
      <c r="B197" s="217"/>
      <c r="C197" s="218" t="s">
        <v>712</v>
      </c>
      <c r="D197" s="218"/>
      <c r="E197" s="218"/>
      <c r="F197" s="218"/>
      <c r="G197" s="218"/>
      <c r="H197" s="218"/>
      <c r="I197" s="218"/>
      <c r="J197" s="218"/>
      <c r="K197" s="219"/>
    </row>
    <row r="198" ht="25.5" customHeight="1">
      <c r="B198" s="217"/>
      <c r="C198" s="286" t="s">
        <v>713</v>
      </c>
      <c r="D198" s="286"/>
      <c r="E198" s="286"/>
      <c r="F198" s="286" t="s">
        <v>714</v>
      </c>
      <c r="G198" s="287"/>
      <c r="H198" s="286" t="s">
        <v>715</v>
      </c>
      <c r="I198" s="286"/>
      <c r="J198" s="286"/>
      <c r="K198" s="219"/>
    </row>
    <row r="199" ht="5.25" customHeight="1">
      <c r="B199" s="250"/>
      <c r="C199" s="247"/>
      <c r="D199" s="247"/>
      <c r="E199" s="247"/>
      <c r="F199" s="247"/>
      <c r="G199" s="228"/>
      <c r="H199" s="247"/>
      <c r="I199" s="247"/>
      <c r="J199" s="247"/>
      <c r="K199" s="271"/>
    </row>
    <row r="200" ht="15" customHeight="1">
      <c r="B200" s="250"/>
      <c r="C200" s="228" t="s">
        <v>705</v>
      </c>
      <c r="D200" s="228"/>
      <c r="E200" s="228"/>
      <c r="F200" s="249" t="s">
        <v>42</v>
      </c>
      <c r="G200" s="228"/>
      <c r="H200" s="228" t="s">
        <v>716</v>
      </c>
      <c r="I200" s="228"/>
      <c r="J200" s="228"/>
      <c r="K200" s="271"/>
    </row>
    <row r="201" ht="15" customHeight="1">
      <c r="B201" s="250"/>
      <c r="C201" s="256"/>
      <c r="D201" s="228"/>
      <c r="E201" s="228"/>
      <c r="F201" s="249" t="s">
        <v>43</v>
      </c>
      <c r="G201" s="228"/>
      <c r="H201" s="228" t="s">
        <v>717</v>
      </c>
      <c r="I201" s="228"/>
      <c r="J201" s="228"/>
      <c r="K201" s="271"/>
    </row>
    <row r="202" ht="15" customHeight="1">
      <c r="B202" s="250"/>
      <c r="C202" s="256"/>
      <c r="D202" s="228"/>
      <c r="E202" s="228"/>
      <c r="F202" s="249" t="s">
        <v>46</v>
      </c>
      <c r="G202" s="228"/>
      <c r="H202" s="228" t="s">
        <v>718</v>
      </c>
      <c r="I202" s="228"/>
      <c r="J202" s="228"/>
      <c r="K202" s="271"/>
    </row>
    <row r="203" ht="15" customHeight="1">
      <c r="B203" s="250"/>
      <c r="C203" s="228"/>
      <c r="D203" s="228"/>
      <c r="E203" s="228"/>
      <c r="F203" s="249" t="s">
        <v>44</v>
      </c>
      <c r="G203" s="228"/>
      <c r="H203" s="228" t="s">
        <v>719</v>
      </c>
      <c r="I203" s="228"/>
      <c r="J203" s="228"/>
      <c r="K203" s="271"/>
    </row>
    <row r="204" ht="15" customHeight="1">
      <c r="B204" s="250"/>
      <c r="C204" s="228"/>
      <c r="D204" s="228"/>
      <c r="E204" s="228"/>
      <c r="F204" s="249" t="s">
        <v>45</v>
      </c>
      <c r="G204" s="228"/>
      <c r="H204" s="228" t="s">
        <v>720</v>
      </c>
      <c r="I204" s="228"/>
      <c r="J204" s="228"/>
      <c r="K204" s="271"/>
    </row>
    <row r="205" ht="15" customHeight="1">
      <c r="B205" s="250"/>
      <c r="C205" s="228"/>
      <c r="D205" s="228"/>
      <c r="E205" s="228"/>
      <c r="F205" s="249"/>
      <c r="G205" s="228"/>
      <c r="H205" s="228"/>
      <c r="I205" s="228"/>
      <c r="J205" s="228"/>
      <c r="K205" s="271"/>
    </row>
    <row r="206" ht="15" customHeight="1">
      <c r="B206" s="250"/>
      <c r="C206" s="228" t="s">
        <v>661</v>
      </c>
      <c r="D206" s="228"/>
      <c r="E206" s="228"/>
      <c r="F206" s="249" t="s">
        <v>78</v>
      </c>
      <c r="G206" s="228"/>
      <c r="H206" s="228" t="s">
        <v>721</v>
      </c>
      <c r="I206" s="228"/>
      <c r="J206" s="228"/>
      <c r="K206" s="271"/>
    </row>
    <row r="207" ht="15" customHeight="1">
      <c r="B207" s="250"/>
      <c r="C207" s="256"/>
      <c r="D207" s="228"/>
      <c r="E207" s="228"/>
      <c r="F207" s="249" t="s">
        <v>558</v>
      </c>
      <c r="G207" s="228"/>
      <c r="H207" s="228" t="s">
        <v>559</v>
      </c>
      <c r="I207" s="228"/>
      <c r="J207" s="228"/>
      <c r="K207" s="271"/>
    </row>
    <row r="208" ht="15" customHeight="1">
      <c r="B208" s="250"/>
      <c r="C208" s="228"/>
      <c r="D208" s="228"/>
      <c r="E208" s="228"/>
      <c r="F208" s="249" t="s">
        <v>556</v>
      </c>
      <c r="G208" s="228"/>
      <c r="H208" s="228" t="s">
        <v>722</v>
      </c>
      <c r="I208" s="228"/>
      <c r="J208" s="228"/>
      <c r="K208" s="271"/>
    </row>
    <row r="209" ht="15" customHeight="1">
      <c r="B209" s="288"/>
      <c r="C209" s="256"/>
      <c r="D209" s="256"/>
      <c r="E209" s="256"/>
      <c r="F209" s="249" t="s">
        <v>560</v>
      </c>
      <c r="G209" s="234"/>
      <c r="H209" s="275" t="s">
        <v>561</v>
      </c>
      <c r="I209" s="275"/>
      <c r="J209" s="275"/>
      <c r="K209" s="289"/>
    </row>
    <row r="210" ht="15" customHeight="1">
      <c r="B210" s="288"/>
      <c r="C210" s="256"/>
      <c r="D210" s="256"/>
      <c r="E210" s="256"/>
      <c r="F210" s="249" t="s">
        <v>562</v>
      </c>
      <c r="G210" s="234"/>
      <c r="H210" s="275" t="s">
        <v>540</v>
      </c>
      <c r="I210" s="275"/>
      <c r="J210" s="275"/>
      <c r="K210" s="289"/>
    </row>
    <row r="211" ht="15" customHeight="1">
      <c r="B211" s="288"/>
      <c r="C211" s="256"/>
      <c r="D211" s="256"/>
      <c r="E211" s="256"/>
      <c r="F211" s="290"/>
      <c r="G211" s="234"/>
      <c r="H211" s="291"/>
      <c r="I211" s="291"/>
      <c r="J211" s="291"/>
      <c r="K211" s="289"/>
    </row>
    <row r="212" ht="15" customHeight="1">
      <c r="B212" s="288"/>
      <c r="C212" s="228" t="s">
        <v>685</v>
      </c>
      <c r="D212" s="256"/>
      <c r="E212" s="256"/>
      <c r="F212" s="249">
        <v>1</v>
      </c>
      <c r="G212" s="234"/>
      <c r="H212" s="275" t="s">
        <v>723</v>
      </c>
      <c r="I212" s="275"/>
      <c r="J212" s="275"/>
      <c r="K212" s="289"/>
    </row>
    <row r="213" ht="15" customHeight="1">
      <c r="B213" s="288"/>
      <c r="C213" s="256"/>
      <c r="D213" s="256"/>
      <c r="E213" s="256"/>
      <c r="F213" s="249">
        <v>2</v>
      </c>
      <c r="G213" s="234"/>
      <c r="H213" s="275" t="s">
        <v>724</v>
      </c>
      <c r="I213" s="275"/>
      <c r="J213" s="275"/>
      <c r="K213" s="289"/>
    </row>
    <row r="214" ht="15" customHeight="1">
      <c r="B214" s="288"/>
      <c r="C214" s="256"/>
      <c r="D214" s="256"/>
      <c r="E214" s="256"/>
      <c r="F214" s="249">
        <v>3</v>
      </c>
      <c r="G214" s="234"/>
      <c r="H214" s="275" t="s">
        <v>725</v>
      </c>
      <c r="I214" s="275"/>
      <c r="J214" s="275"/>
      <c r="K214" s="289"/>
    </row>
    <row r="215" ht="15" customHeight="1">
      <c r="B215" s="288"/>
      <c r="C215" s="256"/>
      <c r="D215" s="256"/>
      <c r="E215" s="256"/>
      <c r="F215" s="249">
        <v>4</v>
      </c>
      <c r="G215" s="234"/>
      <c r="H215" s="275" t="s">
        <v>726</v>
      </c>
      <c r="I215" s="275"/>
      <c r="J215" s="275"/>
      <c r="K215" s="289"/>
    </row>
    <row r="216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Tomas-PC\Tomas</dc:creator>
  <cp:lastModifiedBy>Tomas-PC\Tomas</cp:lastModifiedBy>
  <dcterms:created xsi:type="dcterms:W3CDTF">2018-09-04T05:45:59Z</dcterms:created>
  <dcterms:modified xsi:type="dcterms:W3CDTF">2018-09-04T05:46:03Z</dcterms:modified>
</cp:coreProperties>
</file>